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1020" windowWidth="13095" windowHeight="5925" firstSheet="8" activeTab="14"/>
  </bookViews>
  <sheets>
    <sheet name="Январь" sheetId="1" r:id="rId1"/>
    <sheet name="Февраль" sheetId="3" r:id="rId2"/>
    <sheet name="Март" sheetId="4" r:id="rId3"/>
    <sheet name="Апрель" sheetId="6" r:id="rId4"/>
    <sheet name="Лист2" sheetId="2" state="hidden" r:id="rId5"/>
    <sheet name="Май" sheetId="8" r:id="rId6"/>
    <sheet name="Июнь" sheetId="9" r:id="rId7"/>
    <sheet name="Июнь корр" sheetId="10" r:id="rId8"/>
    <sheet name="Июль" sheetId="11" r:id="rId9"/>
    <sheet name="Август" sheetId="12" r:id="rId10"/>
    <sheet name="Сентябрь" sheetId="13" r:id="rId11"/>
    <sheet name="Октябрь" sheetId="14" r:id="rId12"/>
    <sheet name="Ноябрь" sheetId="15" r:id="rId13"/>
    <sheet name="декабрь" sheetId="17" r:id="rId14"/>
    <sheet name="Сводная по недоотпуску" sheetId="16" r:id="rId15"/>
  </sheets>
  <definedNames>
    <definedName name="_ftn1" localSheetId="9">Август!$A$21</definedName>
    <definedName name="_ftn1" localSheetId="3">Апрель!$A$24</definedName>
    <definedName name="_ftn1" localSheetId="13">декабрь!$A$18</definedName>
    <definedName name="_ftn1" localSheetId="8">Июль!$A$43</definedName>
    <definedName name="_ftn1" localSheetId="6">Июнь!$A$48</definedName>
    <definedName name="_ftn1" localSheetId="7">'Июнь корр'!$A$48</definedName>
    <definedName name="_ftn1" localSheetId="5">Май!$A$32</definedName>
    <definedName name="_ftn1" localSheetId="2">Март!$A$13</definedName>
    <definedName name="_ftn1" localSheetId="12">Ноябрь!$A$20</definedName>
    <definedName name="_ftn1" localSheetId="11">Октябрь!$A$14</definedName>
    <definedName name="_ftn1" localSheetId="10">Сентябрь!$A$36</definedName>
    <definedName name="_ftn1" localSheetId="1">Февраль!$A$18</definedName>
    <definedName name="_ftn1" localSheetId="0">Январь!$A$18</definedName>
    <definedName name="_ftnref1" localSheetId="9">Август!$A$2</definedName>
    <definedName name="_ftnref1" localSheetId="3">Апрель!$A$2</definedName>
    <definedName name="_ftnref1" localSheetId="13">декабрь!$A$2</definedName>
    <definedName name="_ftnref1" localSheetId="8">Июль!$A$2</definedName>
    <definedName name="_ftnref1" localSheetId="6">Июнь!$A$2</definedName>
    <definedName name="_ftnref1" localSheetId="7">'Июнь корр'!$A$2</definedName>
    <definedName name="_ftnref1" localSheetId="5">Май!$A$2</definedName>
    <definedName name="_ftnref1" localSheetId="2">Март!$A$2</definedName>
    <definedName name="_ftnref1" localSheetId="12">Ноябрь!$A$2</definedName>
    <definedName name="_ftnref1" localSheetId="11">Октябрь!$A$2</definedName>
    <definedName name="_ftnref1" localSheetId="10">Сентябрь!$A$2</definedName>
    <definedName name="_ftnref1" localSheetId="1">Февраль!$A$2</definedName>
    <definedName name="_ftnref1" localSheetId="0">Январь!$A$2</definedName>
    <definedName name="_Toc472327096" localSheetId="9">Август!$A$2</definedName>
    <definedName name="_Toc472327096" localSheetId="3">Апрель!$A$2</definedName>
    <definedName name="_Toc472327096" localSheetId="13">декабрь!$A$2</definedName>
    <definedName name="_Toc472327096" localSheetId="8">Июль!$A$2</definedName>
    <definedName name="_Toc472327096" localSheetId="6">Июнь!$A$2</definedName>
    <definedName name="_Toc472327096" localSheetId="7">'Июнь корр'!$A$2</definedName>
    <definedName name="_Toc472327096" localSheetId="5">Май!$A$2</definedName>
    <definedName name="_Toc472327096" localSheetId="2">Март!$A$2</definedName>
    <definedName name="_Toc472327096" localSheetId="12">Ноябрь!$A$2</definedName>
    <definedName name="_Toc472327096" localSheetId="11">Октябрь!$A$2</definedName>
    <definedName name="_Toc472327096" localSheetId="10">Сентябрь!$A$2</definedName>
    <definedName name="_Toc472327096" localSheetId="1">Февраль!$A$2</definedName>
    <definedName name="_Toc472327096" localSheetId="0">Январь!$A$2</definedName>
    <definedName name="M">Лист2!$B$2:$B$13</definedName>
  </definedNames>
  <calcPr calcId="145621"/>
</workbook>
</file>

<file path=xl/calcChain.xml><?xml version="1.0" encoding="utf-8"?>
<calcChain xmlns="http://schemas.openxmlformats.org/spreadsheetml/2006/main">
  <c r="AB24" i="17" l="1"/>
  <c r="AB25" i="17" s="1"/>
  <c r="M25" i="17"/>
  <c r="M27" i="17" s="1"/>
  <c r="M29" i="17" s="1"/>
  <c r="AC22" i="17"/>
  <c r="AC19" i="17"/>
  <c r="AD16" i="17"/>
  <c r="AD17" i="17"/>
  <c r="AD18" i="17"/>
  <c r="AD15" i="17"/>
  <c r="AC12" i="17"/>
  <c r="AC13" i="17"/>
  <c r="AC14" i="17"/>
  <c r="AC11" i="17"/>
  <c r="AB23" i="17"/>
  <c r="AB22" i="17"/>
  <c r="AB19" i="17"/>
  <c r="AB12" i="17"/>
  <c r="AB13" i="17"/>
  <c r="AB14" i="17"/>
  <c r="AB11" i="17"/>
  <c r="AB26" i="17" l="1"/>
  <c r="AB28" i="17" s="1"/>
  <c r="AC32" i="15"/>
  <c r="AC31" i="15"/>
  <c r="AC30" i="15"/>
  <c r="AC29" i="15"/>
  <c r="AC25" i="15"/>
  <c r="AC24" i="15"/>
  <c r="AC20" i="15"/>
  <c r="AC15" i="15"/>
  <c r="AC14" i="15"/>
  <c r="AC13" i="15"/>
  <c r="AC12" i="15"/>
  <c r="AC31" i="14"/>
  <c r="AC28" i="14"/>
  <c r="AC25" i="14"/>
  <c r="AC24" i="14"/>
  <c r="AC22" i="14"/>
  <c r="AC20" i="14"/>
  <c r="AC18" i="14"/>
  <c r="AC16" i="14"/>
  <c r="AC14" i="14"/>
  <c r="AC12" i="14"/>
  <c r="AC36" i="13"/>
  <c r="AC35" i="13"/>
  <c r="AC34" i="13"/>
  <c r="AC32" i="13"/>
  <c r="AC30" i="13"/>
  <c r="AC27" i="13"/>
  <c r="AC18" i="13"/>
  <c r="AC12" i="13"/>
  <c r="AD48" i="12"/>
  <c r="AD46" i="12"/>
  <c r="AD43" i="12"/>
  <c r="AD41" i="12"/>
  <c r="AD37" i="12"/>
  <c r="AD34" i="12"/>
  <c r="AD33" i="12"/>
  <c r="AD28" i="12"/>
  <c r="AD21" i="12"/>
  <c r="AD20" i="12"/>
  <c r="AD19" i="12"/>
  <c r="AD18" i="12"/>
  <c r="AD16" i="12"/>
  <c r="AD15" i="12"/>
  <c r="AD54" i="11"/>
  <c r="AD55" i="11"/>
  <c r="AD56" i="11"/>
  <c r="AD57" i="11"/>
  <c r="AD53" i="11"/>
  <c r="AD51" i="11"/>
  <c r="AD49" i="11"/>
  <c r="AD48" i="11"/>
  <c r="AD44" i="11"/>
  <c r="AD43" i="11"/>
  <c r="AD39" i="11"/>
  <c r="AD29" i="11"/>
  <c r="AD27" i="11"/>
  <c r="AD20" i="11"/>
  <c r="AD21" i="11"/>
  <c r="AD22" i="11"/>
  <c r="AD23" i="11"/>
  <c r="AD24" i="11"/>
  <c r="AD19" i="11"/>
  <c r="AD18" i="11"/>
  <c r="AD12" i="11"/>
  <c r="AD13" i="11"/>
  <c r="AD11" i="11"/>
  <c r="AC56" i="10"/>
  <c r="AC57" i="10"/>
  <c r="AC58" i="10"/>
  <c r="AC59" i="10"/>
  <c r="AC60" i="10"/>
  <c r="AC55" i="10"/>
  <c r="AC54" i="10"/>
  <c r="AC48" i="10"/>
  <c r="AC47" i="10"/>
  <c r="AC46" i="10"/>
  <c r="AC42" i="10"/>
  <c r="AC41" i="10"/>
  <c r="AC40" i="10"/>
  <c r="AC31" i="10"/>
  <c r="AC32" i="10"/>
  <c r="AC33" i="10"/>
  <c r="AC34" i="10"/>
  <c r="AC35" i="10"/>
  <c r="AC36" i="10"/>
  <c r="AC37" i="10"/>
  <c r="AC38" i="10"/>
  <c r="AC30" i="10"/>
  <c r="AC27" i="10"/>
  <c r="AC26" i="10"/>
  <c r="AC25" i="10"/>
  <c r="AC23" i="10"/>
  <c r="AC22" i="10"/>
  <c r="AC17" i="10"/>
  <c r="AC16" i="10"/>
  <c r="AC12" i="10"/>
  <c r="AC11" i="10"/>
  <c r="AC36" i="8"/>
  <c r="AC37" i="8"/>
  <c r="AC38" i="8"/>
  <c r="AC39" i="8"/>
  <c r="AC40" i="8"/>
  <c r="AC35" i="8"/>
  <c r="AC32" i="8"/>
  <c r="AC31" i="8"/>
  <c r="AC19" i="8"/>
  <c r="AC20" i="8"/>
  <c r="AC21" i="8"/>
  <c r="AC22" i="8"/>
  <c r="AC23" i="8"/>
  <c r="AC24" i="8"/>
  <c r="AC25" i="8"/>
  <c r="AC26" i="8"/>
  <c r="AC27" i="8"/>
  <c r="AC28" i="8"/>
  <c r="AC29" i="8"/>
  <c r="AC18" i="8"/>
  <c r="AC14" i="8"/>
  <c r="AC15" i="8"/>
  <c r="AC16" i="8"/>
  <c r="AC12" i="8"/>
  <c r="AC13" i="8"/>
  <c r="AC11" i="8"/>
  <c r="AD19" i="6"/>
  <c r="AD20" i="6"/>
  <c r="AD21" i="6"/>
  <c r="AD22" i="6"/>
  <c r="AD23" i="6"/>
  <c r="AD18" i="6"/>
  <c r="AD15" i="6"/>
  <c r="AD20" i="4"/>
  <c r="AD21" i="4"/>
  <c r="AD22" i="4"/>
  <c r="AD23" i="4"/>
  <c r="AD24" i="4"/>
  <c r="AD25" i="4"/>
  <c r="AD19" i="4"/>
  <c r="AD18" i="4"/>
  <c r="AD16" i="4"/>
  <c r="AD15" i="4"/>
  <c r="AD13" i="4"/>
  <c r="AC11" i="3"/>
  <c r="AD15" i="1"/>
  <c r="AD12" i="1"/>
  <c r="AD11" i="1"/>
  <c r="Q4" i="16"/>
  <c r="Q5" i="16"/>
  <c r="Q6" i="16"/>
  <c r="M4" i="16"/>
  <c r="M5" i="16"/>
  <c r="M6" i="16"/>
  <c r="I4" i="16"/>
  <c r="I5" i="16"/>
  <c r="I6" i="16"/>
  <c r="E4" i="16"/>
  <c r="E5" i="16"/>
  <c r="E6" i="16"/>
  <c r="Q3" i="16"/>
  <c r="M3" i="16"/>
  <c r="I3" i="16"/>
  <c r="E3" i="16"/>
  <c r="R5" i="16" l="1"/>
  <c r="R6" i="16"/>
  <c r="R4" i="16"/>
  <c r="R3" i="16"/>
  <c r="M39" i="15"/>
  <c r="M41" i="15" s="1"/>
  <c r="AB32" i="15"/>
  <c r="AB30" i="15"/>
  <c r="AB15" i="15"/>
  <c r="AB13" i="15"/>
  <c r="AB39" i="15" s="1"/>
  <c r="AB40" i="15" s="1"/>
  <c r="M33" i="14" l="1"/>
  <c r="M35" i="14" s="1"/>
  <c r="AB31" i="14"/>
  <c r="AB25" i="14"/>
  <c r="AB24" i="14"/>
  <c r="AB20" i="14"/>
  <c r="AB33" i="14" s="1"/>
  <c r="AB34" i="14" s="1"/>
  <c r="M41" i="13" l="1"/>
  <c r="M43" i="13" s="1"/>
  <c r="M45" i="13" s="1"/>
  <c r="M37" i="14" s="1"/>
  <c r="M43" i="15" s="1"/>
  <c r="AB36" i="13"/>
  <c r="AB34" i="13"/>
  <c r="AB18" i="13"/>
  <c r="AB41" i="13" s="1"/>
  <c r="AB42" i="13" s="1"/>
  <c r="AB44" i="13" s="1"/>
  <c r="AB36" i="14" s="1"/>
  <c r="AB42" i="15" s="1"/>
  <c r="M55" i="12" l="1"/>
  <c r="AB54" i="12"/>
  <c r="M53" i="12"/>
  <c r="AB52" i="12"/>
  <c r="AB41" i="12"/>
  <c r="AB37" i="12"/>
  <c r="AB15" i="12"/>
  <c r="AB63" i="11" l="1"/>
  <c r="M63" i="11"/>
  <c r="AB64" i="11"/>
  <c r="AB65" i="11" s="1"/>
  <c r="M64" i="11"/>
  <c r="M65" i="11" s="1"/>
  <c r="M62" i="11"/>
  <c r="AB62" i="11"/>
  <c r="AB44" i="11"/>
  <c r="AB43" i="11"/>
  <c r="AB39" i="11"/>
  <c r="AB29" i="11"/>
  <c r="AB19" i="11"/>
  <c r="AB13" i="11"/>
  <c r="AB12" i="11"/>
  <c r="AB11" i="11"/>
  <c r="M62" i="9" l="1"/>
  <c r="M63" i="9"/>
  <c r="M64" i="9" s="1"/>
  <c r="AB62" i="9"/>
  <c r="Z63" i="9" s="1"/>
  <c r="Z64" i="9" s="1"/>
  <c r="AB60" i="9"/>
  <c r="AB59" i="9"/>
  <c r="AB58" i="9"/>
  <c r="AB56" i="9"/>
  <c r="AB55" i="9"/>
  <c r="AB36" i="9"/>
  <c r="AB25" i="9"/>
  <c r="AB23" i="9"/>
  <c r="M44" i="8" l="1"/>
  <c r="M43" i="8"/>
  <c r="M42" i="8"/>
  <c r="AB40" i="8"/>
  <c r="AB38" i="8"/>
  <c r="AB37" i="8"/>
  <c r="AB35" i="8"/>
  <c r="AB29" i="8"/>
  <c r="AB22" i="8"/>
  <c r="AB21" i="8"/>
  <c r="AB19" i="8"/>
  <c r="AB18" i="8"/>
  <c r="AB16" i="8"/>
  <c r="AB13" i="8"/>
  <c r="AB12" i="8"/>
  <c r="AB11" i="8"/>
  <c r="AA27" i="6"/>
  <c r="L27" i="6"/>
  <c r="AA26" i="6"/>
  <c r="L26" i="6"/>
  <c r="AB25" i="6"/>
  <c r="AB20" i="6"/>
  <c r="AB21" i="6"/>
  <c r="AB22" i="6"/>
  <c r="AB23" i="6"/>
  <c r="AB19" i="6"/>
  <c r="AB15" i="6"/>
  <c r="M25" i="6"/>
  <c r="AA29" i="4"/>
  <c r="N29" i="4"/>
  <c r="AA28" i="4"/>
  <c r="N28" i="4"/>
  <c r="AB27" i="4"/>
  <c r="AB25" i="4"/>
  <c r="AB19" i="4"/>
  <c r="AB16" i="4"/>
  <c r="AB15" i="4"/>
  <c r="M27" i="4"/>
  <c r="Z17" i="3"/>
  <c r="L17" i="3"/>
  <c r="L16" i="3"/>
  <c r="Z16" i="3"/>
  <c r="AB15" i="3"/>
  <c r="AB11" i="3"/>
  <c r="J19" i="1"/>
  <c r="M18" i="1"/>
  <c r="AA19" i="1"/>
  <c r="AB42" i="8" l="1"/>
  <c r="AB43" i="8" s="1"/>
  <c r="AB44" i="8" s="1"/>
  <c r="AB18" i="1"/>
  <c r="AB15" i="1"/>
  <c r="AB12" i="1"/>
</calcChain>
</file>

<file path=xl/sharedStrings.xml><?xml version="1.0" encoding="utf-8"?>
<sst xmlns="http://schemas.openxmlformats.org/spreadsheetml/2006/main" count="3849" uniqueCount="976">
  <si>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</si>
  <si>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январь</t>
  </si>
  <si>
    <t>месяц</t>
  </si>
  <si>
    <t>года</t>
  </si>
  <si>
    <t>ООО «Энергошаля», г. Екатеринбург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</si>
  <si>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</si>
  <si>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</si>
  <si>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</si>
  <si>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</si>
  <si>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</si>
  <si>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</si>
  <si>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</si>
  <si>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</si>
  <si>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</si>
  <si>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</si>
  <si>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</si>
  <si>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</si>
  <si>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</si>
  <si>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</si>
  <si>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</si>
  <si>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</si>
  <si>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</si>
  <si>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</si>
  <si>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</si>
  <si>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</si>
  <si>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</si>
  <si>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</si>
  <si>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</si>
  <si>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</si>
  <si>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</si>
  <si>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</si>
  <si>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</si>
  <si>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</si>
  <si>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</si>
  <si>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</si>
  <si>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</si>
  <si>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</si>
  <si>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</si>
  <si>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</si>
  <si>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ООО «Энергошаля», г. Екатеринбург Верх-Нейвинский участок</t>
  </si>
  <si>
    <t>КВЛ</t>
  </si>
  <si>
    <t>ТП 13 фидер 3</t>
  </si>
  <si>
    <t>6 (6.3)</t>
  </si>
  <si>
    <t>13,20 2024.01.24</t>
  </si>
  <si>
    <t>13,40 2024.01.24</t>
  </si>
  <si>
    <t>В</t>
  </si>
  <si>
    <t>4.21</t>
  </si>
  <si>
    <t>ООО «Энергошаля», г. Екатеринбург Екатеринбургский участок</t>
  </si>
  <si>
    <t>КЛ</t>
  </si>
  <si>
    <t>ТП Бобер 1 ф. 1</t>
  </si>
  <si>
    <t>0.38</t>
  </si>
  <si>
    <t>18,37 2024.01.13</t>
  </si>
  <si>
    <t>18,57 2024.01.13</t>
  </si>
  <si>
    <t>ВЛ</t>
  </si>
  <si>
    <t>ПС Алексеевская, фидер Нов</t>
  </si>
  <si>
    <t>07,00 2024.01.05</t>
  </si>
  <si>
    <t>11,00 2024.01.05</t>
  </si>
  <si>
    <t>3.4.9.3</t>
  </si>
  <si>
    <t>4.13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</si>
  <si>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</si>
  <si>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</si>
  <si>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</si>
  <si>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</si>
  <si>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</si>
  <si>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</si>
  <si>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</si>
  <si>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</si>
  <si>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</si>
  <si>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</si>
  <si>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</si>
  <si>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3.4.14</t>
  </si>
  <si>
    <t>ООО «Энергошаля», г. Екатеринбург Шалинский участок</t>
  </si>
  <si>
    <t>Фидер 10 кВ "Илим- Вырубки-Унь-Пермяки-Уткинский завод"</t>
  </si>
  <si>
    <t>10 (10.5)</t>
  </si>
  <si>
    <t>ВЛ.ТП</t>
  </si>
  <si>
    <t>П</t>
  </si>
  <si>
    <t>17.01.2024.11,30</t>
  </si>
  <si>
    <t>17.01.2024.12,16</t>
  </si>
  <si>
    <t>№1 от 05.01.2024</t>
  </si>
  <si>
    <t>№2 от 13.01.2024</t>
  </si>
  <si>
    <t>№3 от 24.01.2024</t>
  </si>
  <si>
    <t>Фидер №3 "Шаля"</t>
  </si>
  <si>
    <t>ВЛ,ТП</t>
  </si>
  <si>
    <t>24.01.2024.13,00</t>
  </si>
  <si>
    <t>24.01.2024.14,30</t>
  </si>
  <si>
    <t>отпайка ВЛ-10  кВ Пастушный</t>
  </si>
  <si>
    <t>30.01.2024.13,30</t>
  </si>
  <si>
    <t>30.01.2024.15,00</t>
  </si>
  <si>
    <t>фидер "Горный щит-1", ВЛ 10 кВ, отпайка к КТП 5058</t>
  </si>
  <si>
    <t>23,00 2024.02.05</t>
  </si>
  <si>
    <t>07,30 2024.02.06</t>
  </si>
  <si>
    <t>№4 от 06.02.2024</t>
  </si>
  <si>
    <t>Фидер №6 "Сарга", отпайка на Пастушный</t>
  </si>
  <si>
    <t>14,45 2024.02.12</t>
  </si>
  <si>
    <t>17,10 2024.02.12</t>
  </si>
  <si>
    <t>Фидер №7 "Доломит"</t>
  </si>
  <si>
    <t>10,00 2024.02.29</t>
  </si>
  <si>
    <t>11,00 2024.02.29</t>
  </si>
  <si>
    <t>март</t>
  </si>
  <si>
    <t xml:space="preserve">Фидер№3 "Сабик" </t>
  </si>
  <si>
    <t>10,00 2023.03.04</t>
  </si>
  <si>
    <t>10,10 2023.03.04</t>
  </si>
  <si>
    <t xml:space="preserve">Фидер 35 кВ "Колпаковка" </t>
  </si>
  <si>
    <t>10,00 2023.03.05</t>
  </si>
  <si>
    <t>11,00 2023.03.05</t>
  </si>
  <si>
    <t>ВЛ 10 кв Московский, отпайка на п. Радость</t>
  </si>
  <si>
    <t>19,30 2024.03.08</t>
  </si>
  <si>
    <t>20,59 2024.03.08</t>
  </si>
  <si>
    <t>№5 от 08.03.2024</t>
  </si>
  <si>
    <t>3.4.9.1</t>
  </si>
  <si>
    <t xml:space="preserve">Фидер№11"Шаля" </t>
  </si>
  <si>
    <t>13,30 2023.03.19</t>
  </si>
  <si>
    <t>16,05 2023.03.19</t>
  </si>
  <si>
    <t>фидер "Водозабор"</t>
  </si>
  <si>
    <t>05,50 2024.03.20</t>
  </si>
  <si>
    <t>10,55 2024.03.20</t>
  </si>
  <si>
    <t>№6 от 20.03.2024</t>
  </si>
  <si>
    <t>фидер "Е1-1"</t>
  </si>
  <si>
    <t>18,40 2024.03.20</t>
  </si>
  <si>
    <t>№7 от 20.03.2024</t>
  </si>
  <si>
    <t>13,30 2023.03.20</t>
  </si>
  <si>
    <t>16,05 2023.03.20</t>
  </si>
  <si>
    <t>09,23 2024.03.21</t>
  </si>
  <si>
    <t>09,38 2024.03.21</t>
  </si>
  <si>
    <t>№8 от 21.03.2024</t>
  </si>
  <si>
    <t>фидер 6 "ЛПХ" ТПС Сарга</t>
  </si>
  <si>
    <t>14,20 2024.03.21</t>
  </si>
  <si>
    <t>15,20 2024.03.21</t>
  </si>
  <si>
    <t>№9 от 21.03.2024</t>
  </si>
  <si>
    <t>Заповедник 2</t>
  </si>
  <si>
    <t>20,05 2024.03.26</t>
  </si>
  <si>
    <t>20,06 2024.03.26</t>
  </si>
  <si>
    <t>№10 от 26.03.2024</t>
  </si>
  <si>
    <t>Заповедник 1</t>
  </si>
  <si>
    <t>20,11 2024.03.26</t>
  </si>
  <si>
    <t>20,12 2024.03.26</t>
  </si>
  <si>
    <t>№11 от 26.03.2024</t>
  </si>
  <si>
    <t>20,50 2024.03.26</t>
  </si>
  <si>
    <t>22,40 2024.03.26</t>
  </si>
  <si>
    <t>№12 от 26.03.2024</t>
  </si>
  <si>
    <t>Фидер 10 кВ "Унь"</t>
  </si>
  <si>
    <t>15,58 2024.03.27</t>
  </si>
  <si>
    <t>16,38 2024.03.27</t>
  </si>
  <si>
    <t>№13 от 27.03.2024</t>
  </si>
  <si>
    <t>23,30 2027.03.26</t>
  </si>
  <si>
    <t>23,31 2027.03.26</t>
  </si>
  <si>
    <t>№14 от 27.03.2024</t>
  </si>
  <si>
    <t>ТП</t>
  </si>
  <si>
    <t>ТП 13 секция 2</t>
  </si>
  <si>
    <t>17,00 2024.03.30</t>
  </si>
  <si>
    <t>17,20 2024.03.30</t>
  </si>
  <si>
    <t>№15 от 30.03.2024</t>
  </si>
  <si>
    <t>14,00 2024.04.15</t>
  </si>
  <si>
    <t>15,30 2024.04.15</t>
  </si>
  <si>
    <t>09,00 2024.04.18</t>
  </si>
  <si>
    <t>17,00 2024.04.18</t>
  </si>
  <si>
    <t>09,00 2024.04.19</t>
  </si>
  <si>
    <t>17,00 2024.04.19</t>
  </si>
  <si>
    <t>14,00 2024.04.23</t>
  </si>
  <si>
    <t>17,00 2024.04.23</t>
  </si>
  <si>
    <t>ООО «Энергошаля», г. Екатеринбург Режевской участок</t>
  </si>
  <si>
    <t>ПС</t>
  </si>
  <si>
    <t>ПС Набережная, 2 секция</t>
  </si>
  <si>
    <t>16,15 2024.04.24</t>
  </si>
  <si>
    <t>17,45 2024.04.24</t>
  </si>
  <si>
    <t>№16 от 24.04.2024</t>
  </si>
  <si>
    <t>08,00 2024.04.24</t>
  </si>
  <si>
    <t>14,00 2024.04.24</t>
  </si>
  <si>
    <t>13,30 2024.04.25</t>
  </si>
  <si>
    <t>17,00 2024.04.25</t>
  </si>
  <si>
    <t>23,20 2024.04.25</t>
  </si>
  <si>
    <t>10,40 2024.04.26</t>
  </si>
  <si>
    <t>№17 от 26.04.2024</t>
  </si>
  <si>
    <t>15,25 2024.04.26</t>
  </si>
  <si>
    <t>16,25 2024.04.26</t>
  </si>
  <si>
    <t>№18 от 26.04.2024</t>
  </si>
  <si>
    <t>10,41 2024.04.27</t>
  </si>
  <si>
    <t>11,09 2024.04.27</t>
  </si>
  <si>
    <t>№19 от 27.04.2024</t>
  </si>
  <si>
    <t>фидер "Дикая утка"</t>
  </si>
  <si>
    <t>14,00 2024.04.28</t>
  </si>
  <si>
    <t>20,10 2024.04.28</t>
  </si>
  <si>
    <t>№20 от 28.04.2024</t>
  </si>
  <si>
    <t>3.4.12.2</t>
  </si>
  <si>
    <t>14,10 2024.04.28</t>
  </si>
  <si>
    <t>14,20 2024.04.28</t>
  </si>
  <si>
    <t>№21 от 28.04.2024</t>
  </si>
  <si>
    <t>20,35 2024.04.28</t>
  </si>
  <si>
    <t>20,54 2024.04.28</t>
  </si>
  <si>
    <t>№22 от 28.04.2024</t>
  </si>
  <si>
    <t>Январь</t>
  </si>
  <si>
    <t>точки</t>
  </si>
  <si>
    <t>Февраль</t>
  </si>
  <si>
    <t>ГОД</t>
  </si>
  <si>
    <t xml:space="preserve">точки </t>
  </si>
  <si>
    <t>Март</t>
  </si>
  <si>
    <t>год</t>
  </si>
  <si>
    <t>07,00 2024.05.04</t>
  </si>
  <si>
    <t>11,45 2024.05.04</t>
  </si>
  <si>
    <t>№23 от 04.05.2024</t>
  </si>
  <si>
    <t>фидер «Лукойл-Исеть»</t>
  </si>
  <si>
    <t>08,15 2024.05.04</t>
  </si>
  <si>
    <t>№24 от 04.05.2024</t>
  </si>
  <si>
    <t>фидер 8 Хрустальная</t>
  </si>
  <si>
    <t>09,55 2024.05.04</t>
  </si>
  <si>
    <t>06,02 2024.05.05</t>
  </si>
  <si>
    <t>№25 от 05.05.2024</t>
  </si>
  <si>
    <t>ЛЭП 10 кВ ПС "Горный щит" фидер "Горный щит"</t>
  </si>
  <si>
    <t>10,30 2024.05.04</t>
  </si>
  <si>
    <t>13,30 2024.05.04</t>
  </si>
  <si>
    <t>№26 от 04.05.2024</t>
  </si>
  <si>
    <t>04,00 2024.05.05</t>
  </si>
  <si>
    <t>15,45 2024.05.05</t>
  </si>
  <si>
    <t>№27 от 05.05.2024</t>
  </si>
  <si>
    <t>15,33 2024.05.06</t>
  </si>
  <si>
    <t>21,40 2024.05.06</t>
  </si>
  <si>
    <t>№28 от 06.05.2024</t>
  </si>
  <si>
    <t>ФИД. 10 кВ "Зубр"</t>
  </si>
  <si>
    <t>22,00 2024.05.06</t>
  </si>
  <si>
    <t>01,00 2024.05.07</t>
  </si>
  <si>
    <t>09,46 2024.05.08</t>
  </si>
  <si>
    <t>14,46 2024.05.08</t>
  </si>
  <si>
    <t>№29 от 08.05.2024</t>
  </si>
  <si>
    <t>10,38 2024.05.08</t>
  </si>
  <si>
    <t>11,35 2024.05.08</t>
  </si>
  <si>
    <t>№30 от 08.05.2024</t>
  </si>
  <si>
    <t>11,20 2024.05.08</t>
  </si>
  <si>
    <t>16,40 2024.05.08</t>
  </si>
  <si>
    <t>№31 от 08.05.2024</t>
  </si>
  <si>
    <t>11,43 2024.05.08</t>
  </si>
  <si>
    <t>12,45 2024.05.08</t>
  </si>
  <si>
    <t>№32 от 08.05.2024</t>
  </si>
  <si>
    <t>18,35 2024.05.08</t>
  </si>
  <si>
    <t>№33 от 08.05.2024</t>
  </si>
  <si>
    <t>ООО «Энергошаля», г. Екатеринбург Верхне-Салдинский участок</t>
  </si>
  <si>
    <t>ПС Энергия, ввод 1, ф. Нижняя 1 ВЛ 110 кВ от ПС 110 кВ Пятилетка</t>
  </si>
  <si>
    <t>110</t>
  </si>
  <si>
    <t>19,00 2024.05.08</t>
  </si>
  <si>
    <t>00,25 2024.05.09</t>
  </si>
  <si>
    <t>№34 от 09.05.2024</t>
  </si>
  <si>
    <t>ТП 42948 яч. 6 ввод с ПС Отрадная фидер 2</t>
  </si>
  <si>
    <t>19,45 2024.05.08</t>
  </si>
  <si>
    <t>22,15 2024.05.08</t>
  </si>
  <si>
    <t>№35 от 08.05.2024</t>
  </si>
  <si>
    <t>17,30 2024.05.08</t>
  </si>
  <si>
    <t>23,40 2024.05.08</t>
  </si>
  <si>
    <t>№36 от 08.05.2024</t>
  </si>
  <si>
    <t>КЛ отпайка от опоры № 16 ВЛ 6 кВ ПС Нива (ЕЭСК) на  ТП 71847</t>
  </si>
  <si>
    <t>08,20 2024.05.09</t>
  </si>
  <si>
    <t>22,45 2024.05.09</t>
  </si>
  <si>
    <t>№37 от 09.05.2024</t>
  </si>
  <si>
    <t>12,30 2024.05.11</t>
  </si>
  <si>
    <t>15,00 2024.05.11</t>
  </si>
  <si>
    <t>№38 от 11.05.2024</t>
  </si>
  <si>
    <t>фидер "Унь" от КРУН "Кын"</t>
  </si>
  <si>
    <t>17,02 2024.05.10</t>
  </si>
  <si>
    <t>17,10 2024.05.10</t>
  </si>
  <si>
    <t>№39 от 10.05.2024</t>
  </si>
  <si>
    <t>09,30 2024.05.13</t>
  </si>
  <si>
    <t>11,25 2024.05.13</t>
  </si>
  <si>
    <t>№41 от 13.05.2024</t>
  </si>
  <si>
    <t>14,00 2024.05.16</t>
  </si>
  <si>
    <t>17,00 2024.05.16</t>
  </si>
  <si>
    <t>ПС 110/10 кВ Блочная, яч. 5, фидер "Лесная сказка 2"   к ТП 51590</t>
  </si>
  <si>
    <t>15,10 2024.05.17</t>
  </si>
  <si>
    <t>16,44 2024.05.17</t>
  </si>
  <si>
    <t>№42 от 17.05.2024</t>
  </si>
  <si>
    <t>ТП 13 яч. № 5</t>
  </si>
  <si>
    <t>10,00 2024.05.19</t>
  </si>
  <si>
    <t>15,00 2024.05.19</t>
  </si>
  <si>
    <t>№40 от 19.05.2024</t>
  </si>
  <si>
    <t>фидер Колпаковка</t>
  </si>
  <si>
    <t>10,35 2024.05.20</t>
  </si>
  <si>
    <t>16,00 2024.05.20</t>
  </si>
  <si>
    <t>10,00 2024.05.21</t>
  </si>
  <si>
    <t>11,00 2024.05.21</t>
  </si>
  <si>
    <t>18,25 2024.05.21</t>
  </si>
  <si>
    <t>21,05 2024.05.21</t>
  </si>
  <si>
    <t>№43 от 21.05.2024</t>
  </si>
  <si>
    <t>4.14</t>
  </si>
  <si>
    <t>Фидер "Унь"</t>
  </si>
  <si>
    <t>20,19 2024.05.25</t>
  </si>
  <si>
    <t>20,42 2024.05.25</t>
  </si>
  <si>
    <t>№44 от 25.05.2024</t>
  </si>
  <si>
    <t>фидер 12</t>
  </si>
  <si>
    <t>20,40 2024.05.25</t>
  </si>
  <si>
    <t>21,46 2024.05.25</t>
  </si>
  <si>
    <t>№45 от 25.05.2024</t>
  </si>
  <si>
    <t>ТП Черёмушки, фидер Чапаева и Октябрьская</t>
  </si>
  <si>
    <t>22,15 2024.05.25</t>
  </si>
  <si>
    <t>№46 от 25.05.2024</t>
  </si>
  <si>
    <t>22,16 2024.05.25</t>
  </si>
  <si>
    <t>22,49 2024.05.25</t>
  </si>
  <si>
    <t>№47 от 25.05.2024</t>
  </si>
  <si>
    <t>16,00 2024.05.28</t>
  </si>
  <si>
    <t>21,52 2024.05.28</t>
  </si>
  <si>
    <t>№48 от 28.05.2024</t>
  </si>
  <si>
    <t>16,48 2024.05.08</t>
  </si>
  <si>
    <t>10,15 2024.05.04</t>
  </si>
  <si>
    <t>фидер "Воинская часть"</t>
  </si>
  <si>
    <t>18,15 2024.06.03</t>
  </si>
  <si>
    <t>18,43 2024.06.03</t>
  </si>
  <si>
    <t>№49 от 03.06.2024</t>
  </si>
  <si>
    <t>08,15 2024.06.04</t>
  </si>
  <si>
    <t>18,50 2024.06.04</t>
  </si>
  <si>
    <t>№50 от 04.06.2024</t>
  </si>
  <si>
    <t>Фид 1 "Заводская" от ТП11 "Заводская"</t>
  </si>
  <si>
    <t>09,20 2024.06.04</t>
  </si>
  <si>
    <t>10,20 2024.06.04</t>
  </si>
  <si>
    <t>Фид 1 "Кирова" от ТП13 "Энгельса"</t>
  </si>
  <si>
    <t>09,002024.06.05</t>
  </si>
  <si>
    <t>16,30 2024.06.05</t>
  </si>
  <si>
    <t>14,00 2024.06.06</t>
  </si>
  <si>
    <t>15,09 2024.06.06</t>
  </si>
  <si>
    <t>17,43 2024.06.07</t>
  </si>
  <si>
    <t>17,44 2024.06.07</t>
  </si>
  <si>
    <t>№51 от 07.06.2024</t>
  </si>
  <si>
    <t>ВЛ 10 кв Московский, отпайка на КП Радость</t>
  </si>
  <si>
    <t>17,50 2024.06.07</t>
  </si>
  <si>
    <t>21,00 2024.06.07</t>
  </si>
  <si>
    <t>№52 от 07.06.2024</t>
  </si>
  <si>
    <t>Фид 1 "Свердлолва" от ТП1 "Пастушный"</t>
  </si>
  <si>
    <t>19,00 2024.06.07</t>
  </si>
  <si>
    <t>20,30 2024.06.07</t>
  </si>
  <si>
    <t>Фид 2 "Поселок" от ТП2 "Сабик. Поселок"</t>
  </si>
  <si>
    <t>15,00 2024.06.11</t>
  </si>
  <si>
    <t>17,00 2024.06.11</t>
  </si>
  <si>
    <t>Фид 1 "Поселок " от ТП15 "Сосновый бор"</t>
  </si>
  <si>
    <t>10,00 2024.06.12</t>
  </si>
  <si>
    <t>23,00 2024.06.12</t>
  </si>
  <si>
    <t xml:space="preserve">фидер  "ЛПХ.Илим" </t>
  </si>
  <si>
    <t>12,00 2024.06.13</t>
  </si>
  <si>
    <t>15,40 2024.06.13</t>
  </si>
  <si>
    <t>отпайка ВЛ 10 кВ от  ЛЭП 10 кВ (база «Изотоп» - ЛЭП 10 кв Мельзавода № 4) на КП "Зеленые просторы"</t>
  </si>
  <si>
    <t>14,20 2024.06.13</t>
  </si>
  <si>
    <t>00,16 2024.06.14</t>
  </si>
  <si>
    <t>№53 от 14.06.2024</t>
  </si>
  <si>
    <t>ТП 27 Медвежата, фидер № 5, КЛ 0,38 кВ</t>
  </si>
  <si>
    <t>12,20 2024.06.14</t>
  </si>
  <si>
    <t>22,50 2024.06.14</t>
  </si>
  <si>
    <t>№54 от 14.06.2024</t>
  </si>
  <si>
    <t>Фид 2 "Поселок " от ТП "2 Запрудная.Сарга"</t>
  </si>
  <si>
    <t>09,30 2024.06.14</t>
  </si>
  <si>
    <t>10,30 2024.06.14</t>
  </si>
  <si>
    <t>Фидер 10 кВ "Илим"</t>
  </si>
  <si>
    <t>09,26 2024.06.16</t>
  </si>
  <si>
    <t>14,00 2024.06.16</t>
  </si>
  <si>
    <t>№55 от 16.06.2024</t>
  </si>
  <si>
    <t>12,10 2024.06.16</t>
  </si>
  <si>
    <t>№56 от 16.06.2024</t>
  </si>
  <si>
    <t>ЛЭП 10 кВ РП 9620 - ТП71717-1</t>
  </si>
  <si>
    <t>14,28 2024.06.16</t>
  </si>
  <si>
    <t>15,20 2024.06.16</t>
  </si>
  <si>
    <t>№57 от 16.06.2024</t>
  </si>
  <si>
    <t>10,35 2024.06.17</t>
  </si>
  <si>
    <t>11,00 2024.06.17</t>
  </si>
  <si>
    <t>12,00 2024.06.18</t>
  </si>
  <si>
    <t>16,00 2024.06.18</t>
  </si>
  <si>
    <t>08,42 2024.06.19</t>
  </si>
  <si>
    <t>10,06 2024.06.19</t>
  </si>
  <si>
    <t>№58 от 19.06.2024</t>
  </si>
  <si>
    <t>10,43 2024.06.19</t>
  </si>
  <si>
    <t>21,52 2024.06.19</t>
  </si>
  <si>
    <t>№59 от 19.06.2024</t>
  </si>
  <si>
    <t>фидер "КНС"</t>
  </si>
  <si>
    <t>14,49 2024.06.19</t>
  </si>
  <si>
    <t>№60 от 19.06.2024</t>
  </si>
  <si>
    <t>КЛ 10 кВ, отпайка на ТП 60135.</t>
  </si>
  <si>
    <t>15,05 2024.06.19</t>
  </si>
  <si>
    <t>15,53 2024.06.19</t>
  </si>
  <si>
    <t>№61 от 19.06.2024</t>
  </si>
  <si>
    <t>14,50 2024.06.19</t>
  </si>
  <si>
    <t>19,22 2024.06.19</t>
  </si>
  <si>
    <t>№62 от 19.06.2024</t>
  </si>
  <si>
    <t>21,47 2024.06.19</t>
  </si>
  <si>
    <t>22,16 2024.06.19</t>
  </si>
  <si>
    <t>№63 от 19.06.2024</t>
  </si>
  <si>
    <t>ООО «Энергошаля», г. Екатеринбург .ПС 110/6 кВ "Верхние Серги"</t>
  </si>
  <si>
    <t>ВЛ, ПС</t>
  </si>
  <si>
    <t>ПС 110/6 кВ "Верхние Серги", Т1</t>
  </si>
  <si>
    <t>07,07 2024.06.20</t>
  </si>
  <si>
    <t>07,38 2024.06.20</t>
  </si>
  <si>
    <t>№63/1 от 20.06.2024</t>
  </si>
  <si>
    <t>10,38 2024.06.20</t>
  </si>
  <si>
    <t>№63/2 от 20.06.2024</t>
  </si>
  <si>
    <t>11,30 2024.06.20</t>
  </si>
  <si>
    <t>13,14 2024.06.20</t>
  </si>
  <si>
    <t>№64 от 20.06.2024</t>
  </si>
  <si>
    <t>16,30 2024.06.20</t>
  </si>
  <si>
    <t>16,20 2024.06.20</t>
  </si>
  <si>
    <t>фидер 590/3</t>
  </si>
  <si>
    <t>16,50 2024.06.21</t>
  </si>
  <si>
    <t>17,15 2024.06.21</t>
  </si>
  <si>
    <t>№65 от 21.06.2024</t>
  </si>
  <si>
    <t>фидер  590/1</t>
  </si>
  <si>
    <t>№66 от 21.06.2024</t>
  </si>
  <si>
    <t>фидер 590/2</t>
  </si>
  <si>
    <t>№67 от 21.06.2024</t>
  </si>
  <si>
    <t>Фид 1 "Школьная" от ТП "Школьная.Колпаковка"</t>
  </si>
  <si>
    <t>08,30 2024.06.22</t>
  </si>
  <si>
    <t>09,30 2024.06.22</t>
  </si>
  <si>
    <t>Вл 10 кВ "отпайка Пастушный"</t>
  </si>
  <si>
    <t>12,20 2024.06.22</t>
  </si>
  <si>
    <t>20,00 2024.06.22</t>
  </si>
  <si>
    <t>08,30 2024.06.23</t>
  </si>
  <si>
    <t>09,30 2024.06.23</t>
  </si>
  <si>
    <t>КЛ от ТП 4746 к ТП 4730</t>
  </si>
  <si>
    <t>03,00 2024.06.24</t>
  </si>
  <si>
    <t>07,10 2024.06.24</t>
  </si>
  <si>
    <t>№68 от 24.06.2024</t>
  </si>
  <si>
    <t>ООО «Энергошаля», г. Екатеринбург Богдановичский участок</t>
  </si>
  <si>
    <t>отпайка ВЛЗ 10 кВ от ВЛ 10 кВ Сельхозхимия в сторону ТП 3002</t>
  </si>
  <si>
    <t>21,00 2024.06.23</t>
  </si>
  <si>
    <t>14,00 2024.06.24</t>
  </si>
  <si>
    <t>№69 от 24.06.2024</t>
  </si>
  <si>
    <t>ВЛ 110 кВ Окунева - Реж, отпайка на ПС Набережная</t>
  </si>
  <si>
    <t>10,50 2024.06.24</t>
  </si>
  <si>
    <t>11,05 2024.06.24</t>
  </si>
  <si>
    <t>№70 от 24.06.2024</t>
  </si>
  <si>
    <t>09,30 2024.06.24</t>
  </si>
  <si>
    <t>22,00 2024.06.24</t>
  </si>
  <si>
    <t>Фид 1 "Пекарня" от ТП "Школьная.Пекарня"</t>
  </si>
  <si>
    <t>10,10 2024.06.24</t>
  </si>
  <si>
    <t>10,40 2024.06.24</t>
  </si>
  <si>
    <t>08,50 2024.06.25</t>
  </si>
  <si>
    <t>20,40 2024.06.25</t>
  </si>
  <si>
    <t>Фид 1 "ФАП" от ТП "ФАПю Илим"</t>
  </si>
  <si>
    <t>08,40 2024.06.25</t>
  </si>
  <si>
    <t>11,30 2024.06.25</t>
  </si>
  <si>
    <t>13,40 2024.06.26</t>
  </si>
  <si>
    <t>19,20 2024.06.26</t>
  </si>
  <si>
    <t>07,33 2024.06.29</t>
  </si>
  <si>
    <t>07,34 2024.06.29</t>
  </si>
  <si>
    <t>№71 от 29.06.2024</t>
  </si>
  <si>
    <t>09,15 2024.06.29</t>
  </si>
  <si>
    <t>22,25 2024.06.29</t>
  </si>
  <si>
    <t>№72 от 29.06.2024</t>
  </si>
  <si>
    <t>Парк Совята ТП-8 (72172), линия 3</t>
  </si>
  <si>
    <t>12,18 2024.06.29</t>
  </si>
  <si>
    <t>14,05 2024.06.29</t>
  </si>
  <si>
    <t>№73 от 29.06.2024</t>
  </si>
  <si>
    <t>4.12</t>
  </si>
  <si>
    <t>фидер  Пермяки, Вырубки</t>
  </si>
  <si>
    <t>11,00 2024.06.29</t>
  </si>
  <si>
    <t>15,20 2024.06.29</t>
  </si>
  <si>
    <t>№74 от 29.06.2024</t>
  </si>
  <si>
    <t>фидер Поповка</t>
  </si>
  <si>
    <t>12,17 2024.06.29</t>
  </si>
  <si>
    <t>16,17 2024.06.29</t>
  </si>
  <si>
    <t>№75 от 29.06.2024</t>
  </si>
  <si>
    <t>ТП 33 фидер Свердлова</t>
  </si>
  <si>
    <t>15,36 2024.06.29</t>
  </si>
  <si>
    <t>16,10 2024.06.29</t>
  </si>
  <si>
    <t>№76 от 29.06.2024</t>
  </si>
  <si>
    <t>15,50 2024.06.29</t>
  </si>
  <si>
    <t>18,56 2024.06.29</t>
  </si>
  <si>
    <t>№77 от 29.06.2024</t>
  </si>
  <si>
    <t>За июнь</t>
  </si>
  <si>
    <t>С начала года</t>
  </si>
  <si>
    <t>16,55 2024.06.20</t>
  </si>
  <si>
    <t>Откорректирована для загрузки. Данные не изменились</t>
  </si>
  <si>
    <t>ВЛ-10 кВ,фидер №3 "Шаля"</t>
  </si>
  <si>
    <t>15,00 2024.07.01</t>
  </si>
  <si>
    <t>20,39 2024.07.01</t>
  </si>
  <si>
    <t>№78 от 01.07.2024</t>
  </si>
  <si>
    <t>3.4.12.3</t>
  </si>
  <si>
    <t>ВЛ-10 кВ,фидер "Колпаковка"</t>
  </si>
  <si>
    <t>16,20 2024.07.01</t>
  </si>
  <si>
    <t>20,25 2024.07.01</t>
  </si>
  <si>
    <t>№79 от 01.07.2024</t>
  </si>
  <si>
    <t>4.11</t>
  </si>
  <si>
    <t>18,25 2024.07.01</t>
  </si>
  <si>
    <t>17,25 2024.07.02</t>
  </si>
  <si>
    <t>№80 от 02.07.2024</t>
  </si>
  <si>
    <t>09,40 2024.07.02</t>
  </si>
  <si>
    <t>10,00 2024.07.02</t>
  </si>
  <si>
    <t>11,00 2024.07.02</t>
  </si>
  <si>
    <t>ТП-8 "Рабочая. Колпаковка"</t>
  </si>
  <si>
    <t>13,00 2024.07.02</t>
  </si>
  <si>
    <t>15,00 2024.07.02</t>
  </si>
  <si>
    <t>Кольцово.Фидер 590/1</t>
  </si>
  <si>
    <t>06,00 2024.07.02</t>
  </si>
  <si>
    <t>16,30 2024.07.02</t>
  </si>
  <si>
    <t>15,37 2024.07.02</t>
  </si>
  <si>
    <t>16,09 2024.07.02</t>
  </si>
  <si>
    <t>№81 от 02.07.2024</t>
  </si>
  <si>
    <t>14,53 2024.07.04</t>
  </si>
  <si>
    <t>16,23 2024.07.04</t>
  </si>
  <si>
    <t>№82 от 04.07.2024</t>
  </si>
  <si>
    <t>ввод № 1 от РП 6200, ввод № 2 от РП 6200</t>
  </si>
  <si>
    <t>15,45 2024.07.04</t>
  </si>
  <si>
    <t>18,21 2024.07.04</t>
  </si>
  <si>
    <t>№83 от 04.07.2024</t>
  </si>
  <si>
    <t>отпайка от ЛЭП 10 кВ РП 6200 - ТП 14063 в сторону ТП 14063</t>
  </si>
  <si>
    <t>№84 от 04.07.2024</t>
  </si>
  <si>
    <t>ввод 1 и ввод 2 фидера РП 273-2914(2915) в ТП 2914</t>
  </si>
  <si>
    <t>№85 от 04.07.2024</t>
  </si>
  <si>
    <t>РП 857, ввод 1, ввод 2 с ПС Ефимовская</t>
  </si>
  <si>
    <t>16,25 2024.07.04</t>
  </si>
  <si>
    <t>18,17 2024.07.04</t>
  </si>
  <si>
    <t>№86 от 04.07.2024</t>
  </si>
  <si>
    <t>13,35 2024.07.05</t>
  </si>
  <si>
    <t>15,30 2024.07.05</t>
  </si>
  <si>
    <t>№87 от 05.07.2024</t>
  </si>
  <si>
    <t>Фид 1 "Кирова" от ТП "Галины Селетовой"</t>
  </si>
  <si>
    <t>10,40 2024.07.06</t>
  </si>
  <si>
    <t>11,40 2024.07.06</t>
  </si>
  <si>
    <t>Фид 1 "" Советская " от ТП "2 Советская Колпаковка"</t>
  </si>
  <si>
    <t>08,30 2024.07.07</t>
  </si>
  <si>
    <t>10,30 2024.07.07</t>
  </si>
  <si>
    <t>фидер 10 кВ "Илим"</t>
  </si>
  <si>
    <t>15,00 2024.07.07</t>
  </si>
  <si>
    <t>17,20 2024.07.07</t>
  </si>
  <si>
    <t>№88 от 07.07.2024</t>
  </si>
  <si>
    <t xml:space="preserve">Фидер№4 "Сабик" </t>
  </si>
  <si>
    <t>ТП 23, РУ 0,38 кВ, ф. 1, ф. 2, ф. 3, ф. 4.</t>
  </si>
  <si>
    <t>10,00 2024.07.09</t>
  </si>
  <si>
    <t>12,00 2024.07.09</t>
  </si>
  <si>
    <t>№89 от 08.07.2024</t>
  </si>
  <si>
    <t>14,30 2024.07.09</t>
  </si>
  <si>
    <t>Фид 1 "Быт" от ТП "2 запрудная. Сарга"</t>
  </si>
  <si>
    <t>09,20 2024.07.09</t>
  </si>
  <si>
    <t>11,20 2024.07.09</t>
  </si>
  <si>
    <t>Фид 1 "Быт" от ТП 13 "Энгельса"</t>
  </si>
  <si>
    <t>10,452024.07.09</t>
  </si>
  <si>
    <t>11,45 2024.07.09</t>
  </si>
  <si>
    <t>09,40 2024.07.10</t>
  </si>
  <si>
    <t>11,40 2024.07.10</t>
  </si>
  <si>
    <t>10,15 2024.07.10</t>
  </si>
  <si>
    <t>11,15 2024.07.10</t>
  </si>
  <si>
    <t>Фид 1 "Быт" от ТП "Вырубки"</t>
  </si>
  <si>
    <t>ВЛ.</t>
  </si>
  <si>
    <t>09,00 2024.07.11</t>
  </si>
  <si>
    <t>11,152024.07.11</t>
  </si>
  <si>
    <t>Фид 1 "Свердлова" от ТП7 "Свердлова.Шаля"</t>
  </si>
  <si>
    <t>14,00 2024.07.12</t>
  </si>
  <si>
    <t>16,20 2024.07.12</t>
  </si>
  <si>
    <t>09,55 2024.07.13</t>
  </si>
  <si>
    <t>17,30 2024.07.13</t>
  </si>
  <si>
    <t>19,15 2024.07.15</t>
  </si>
  <si>
    <t>19,45 2024.07.15</t>
  </si>
  <si>
    <t>ВЛ, ТП</t>
  </si>
  <si>
    <t>№90от 15.07.2024</t>
  </si>
  <si>
    <t>10,00 2024.07.16</t>
  </si>
  <si>
    <t>11,00 2024.07.16</t>
  </si>
  <si>
    <t>06,00 2024.07.16</t>
  </si>
  <si>
    <t>18,50 2024.07.16</t>
  </si>
  <si>
    <t>Фид 1 "Быт" от ТП 8 "Урицкого"</t>
  </si>
  <si>
    <t>13,50 2024.07.16</t>
  </si>
  <si>
    <t>14,50 2024.07.16</t>
  </si>
  <si>
    <t>35</t>
  </si>
  <si>
    <t>17,50 2024.07.18</t>
  </si>
  <si>
    <t>20,30 2024.07.18</t>
  </si>
  <si>
    <t>№91 от 18.07.2024</t>
  </si>
  <si>
    <t>08,08 2024.07.21</t>
  </si>
  <si>
    <t>13,20 2024.07.21</t>
  </si>
  <si>
    <t>№92 от 21.07.2024</t>
  </si>
  <si>
    <t>Фид 1 "Заводская " от ТП 11 "Заводская"</t>
  </si>
  <si>
    <t>10,00 2024.07.22</t>
  </si>
  <si>
    <t>11,00 2024.07.22</t>
  </si>
  <si>
    <t>13,00 2024.07.22</t>
  </si>
  <si>
    <t>16,00 2024.07.22</t>
  </si>
  <si>
    <t>09,00 2024.07.23</t>
  </si>
  <si>
    <t>17,00 2024.07.23</t>
  </si>
  <si>
    <t>22,00 2024.07.22</t>
  </si>
  <si>
    <t>22,00 2024.07.23</t>
  </si>
  <si>
    <t>№93 от 23.07.2024</t>
  </si>
  <si>
    <t>15,00 2024.07.24</t>
  </si>
  <si>
    <t>22,40 2024.07.24</t>
  </si>
  <si>
    <t>№94 от 24.07.2024</t>
  </si>
  <si>
    <t>Кольцово.Фидер 590/2</t>
  </si>
  <si>
    <t>10,00 2024.07.24</t>
  </si>
  <si>
    <t>16,30 2024.07.24</t>
  </si>
  <si>
    <t>15,50 2024.07.25</t>
  </si>
  <si>
    <t>18,14 2024.07.25</t>
  </si>
  <si>
    <t>№95 от 25.07.2024</t>
  </si>
  <si>
    <t>Фид 2 "Чкалова " от ТП 7 "Свердлова"</t>
  </si>
  <si>
    <t>13,00 2024.07.26</t>
  </si>
  <si>
    <t>15,00 2024.07.26</t>
  </si>
  <si>
    <t>13,40 2024.07.26</t>
  </si>
  <si>
    <t>14,10 2024.07.26</t>
  </si>
  <si>
    <t>№96 от 26.07.2024</t>
  </si>
  <si>
    <t>17,40 2024.07.27</t>
  </si>
  <si>
    <t>18,20 2024.07.27</t>
  </si>
  <si>
    <t>№967от 27.07.2024</t>
  </si>
  <si>
    <t>20,25 2024.07.27</t>
  </si>
  <si>
    <t>08,10 2024.07.28</t>
  </si>
  <si>
    <t>№98 от 28.07.2024</t>
  </si>
  <si>
    <t>20,20 2024.07.27</t>
  </si>
  <si>
    <t>23,55 2024.07.27</t>
  </si>
  <si>
    <t>№99 от 27.07.2024</t>
  </si>
  <si>
    <t>22,15 2024.07.27</t>
  </si>
  <si>
    <t>00,50 2024.07.28</t>
  </si>
  <si>
    <t>№100 от 28.07.2024</t>
  </si>
  <si>
    <t>Фид 3 "Пожарка " от ТП 14 "Столовая"</t>
  </si>
  <si>
    <t>10,00 2024.07.29</t>
  </si>
  <si>
    <t>11,20 2024.07.29</t>
  </si>
  <si>
    <t>Фид 2 "Свердлова" от ТП 8 "Урицкого"</t>
  </si>
  <si>
    <t>10,00 2024.07.30</t>
  </si>
  <si>
    <t>Фид 2 "быт" от ТП 3 "Фрунзе 2"</t>
  </si>
  <si>
    <t>09,00 2024.07.31</t>
  </si>
  <si>
    <t>11,00 2024.07.31</t>
  </si>
  <si>
    <t>с начала года</t>
  </si>
  <si>
    <t>с начаа года</t>
  </si>
  <si>
    <t>за месяц</t>
  </si>
  <si>
    <t>saifi</t>
  </si>
  <si>
    <t>saidi</t>
  </si>
  <si>
    <t>09,50 2024.07.08</t>
  </si>
  <si>
    <t>17,00 2024.07.08</t>
  </si>
  <si>
    <t>12,00 2024.07.29</t>
  </si>
  <si>
    <t>12,20 2024.07.30</t>
  </si>
  <si>
    <t>Фид. Колпаковка. Отпайка ул Лесная</t>
  </si>
  <si>
    <t>10,00 2024.08.01</t>
  </si>
  <si>
    <t>16,00 2024.08.01</t>
  </si>
  <si>
    <t>ВЛ "Зеленоборский"</t>
  </si>
  <si>
    <t>13,00 2024.08.01</t>
  </si>
  <si>
    <t xml:space="preserve">Фид. №7 Доломит </t>
  </si>
  <si>
    <t>09,00 2024.08.02</t>
  </si>
  <si>
    <t>10,00 2024.08.02</t>
  </si>
  <si>
    <t>Фид 2 "Быт" от ТП 3 "Фрунзе 2"</t>
  </si>
  <si>
    <t>12,00 2024.08.02</t>
  </si>
  <si>
    <t>ТП 13 фидер 4</t>
  </si>
  <si>
    <t>19,00 2024.08.02</t>
  </si>
  <si>
    <t>15,00 2024.08.03</t>
  </si>
  <si>
    <t>№101 от 03.08.2024</t>
  </si>
  <si>
    <t>13,56 2024.08.05</t>
  </si>
  <si>
    <t>14,12 2024.08.05</t>
  </si>
  <si>
    <t>№102 от 05.08.2024</t>
  </si>
  <si>
    <t>Фид 1 "Быт" от ТП 3"Фап. Илим"</t>
  </si>
  <si>
    <t>16,30 2024.08.05</t>
  </si>
  <si>
    <t>18,00 2024.08.05</t>
  </si>
  <si>
    <t>ВЛ-35 кВ Колпаковка от ТПС Шаля</t>
  </si>
  <si>
    <t>07,58 2024.08.06</t>
  </si>
  <si>
    <t>09,35 2024.08.06</t>
  </si>
  <si>
    <t>№103от 06.08.2024</t>
  </si>
  <si>
    <t>3.4.8.3</t>
  </si>
  <si>
    <t>ТП 13 секция 1</t>
  </si>
  <si>
    <t>09,30 2024.08.06</t>
  </si>
  <si>
    <t>09,50 2024.08.06</t>
  </si>
  <si>
    <t>№104 от 06.08.2024</t>
  </si>
  <si>
    <t>ВЛ-6 кВ</t>
  </si>
  <si>
    <t>14,50 2024.08.06</t>
  </si>
  <si>
    <t>№105 от 06.08.2024</t>
  </si>
  <si>
    <t>ТП 2 фидер "Ленина"</t>
  </si>
  <si>
    <t>12,31 2024.08.06</t>
  </si>
  <si>
    <t>14,43 2024.08.06</t>
  </si>
  <si>
    <t>№106 от 06.08.2024</t>
  </si>
  <si>
    <t>3.4.8.2</t>
  </si>
  <si>
    <t>Фид 1 "Кирова" от ТП 4"Гараж. Илим"</t>
  </si>
  <si>
    <t>16,30 2024.08.06</t>
  </si>
  <si>
    <t>17,20 2024.08.06</t>
  </si>
  <si>
    <t>08,20 2024.08.07</t>
  </si>
  <si>
    <t>10,20 2024.08.07</t>
  </si>
  <si>
    <t>13,30 2024.08.07</t>
  </si>
  <si>
    <t>15,40 2024.08.07</t>
  </si>
  <si>
    <t>10,40 2024.08.08</t>
  </si>
  <si>
    <t>15,00 2024.08.08</t>
  </si>
  <si>
    <t>14,00 2024.08.09</t>
  </si>
  <si>
    <t>16,00 2024.08.09</t>
  </si>
  <si>
    <t>ТП 8 фидер "Серова, Линейная"</t>
  </si>
  <si>
    <t>09,00 2024.08.08</t>
  </si>
  <si>
    <t>11,00 2024.08.08</t>
  </si>
  <si>
    <t>ввод 9561-1 на ТП 71391</t>
  </si>
  <si>
    <t>01,10 2024.08.10</t>
  </si>
  <si>
    <t>03,50 2024.08.10</t>
  </si>
  <si>
    <t>№107 от 10.08.2024</t>
  </si>
  <si>
    <t>ТП 5 "Некрасова.Шаля" фидер "Чкалова"</t>
  </si>
  <si>
    <t>13,30 2024.08.12</t>
  </si>
  <si>
    <t>14,30 2024.08.12</t>
  </si>
  <si>
    <t>09,30 2024.08.14</t>
  </si>
  <si>
    <t>10,30 2024.08.14</t>
  </si>
  <si>
    <t>14,00 2024.08.14</t>
  </si>
  <si>
    <t>17,00 2024.08.14</t>
  </si>
  <si>
    <t>ТП  "Юбилейная". Фид быт</t>
  </si>
  <si>
    <t>08,25 2024.08.14</t>
  </si>
  <si>
    <t>11,25 2024.08.14</t>
  </si>
  <si>
    <t>12,45 2024.08.14</t>
  </si>
  <si>
    <t>16,00 2024.08.14</t>
  </si>
  <si>
    <t>№108 от 14.08.2024</t>
  </si>
  <si>
    <t>ввод в ТП 4820 с ТП 4088</t>
  </si>
  <si>
    <t>08,00 2024.08.17</t>
  </si>
  <si>
    <t>16,55 2024.08.17</t>
  </si>
  <si>
    <t>№109 от 17.08.2024</t>
  </si>
  <si>
    <t>09,50 2024.08.19</t>
  </si>
  <si>
    <t>15,10 2024.08.19</t>
  </si>
  <si>
    <t>ТП 1  "Пастушный". Фид 2 быт</t>
  </si>
  <si>
    <t>10,20 2024.08.19</t>
  </si>
  <si>
    <t>12,20 2024.08.19</t>
  </si>
  <si>
    <t>ТП 13 Шпаньковка фидер № 1 ШРП № 3</t>
  </si>
  <si>
    <t>22,46 2024.08.19</t>
  </si>
  <si>
    <t>02,50 2024.08.20</t>
  </si>
  <si>
    <t>№110 от 19.08.2024</t>
  </si>
  <si>
    <t>ТП5  "8 Марта Сарга". Фид 1"Некрасова"</t>
  </si>
  <si>
    <t>10,00 2024.08.20</t>
  </si>
  <si>
    <t>12,20 2024.08.20</t>
  </si>
  <si>
    <t>ВЛ 10 кВ "Заповедник 1", Вл-10 кВ "Заповедник 2"</t>
  </si>
  <si>
    <t>10,00 2024.08.22</t>
  </si>
  <si>
    <t>14,00 2024.08.22</t>
  </si>
  <si>
    <t>10,00 2024.08.23</t>
  </si>
  <si>
    <t>13,00 2024.08.23</t>
  </si>
  <si>
    <t>01,20 2024.08.24</t>
  </si>
  <si>
    <t>04,30 2024.08.24</t>
  </si>
  <si>
    <t>№111 от 24.08.2024</t>
  </si>
  <si>
    <t xml:space="preserve">Фидер№11"Шаля"," КНС" </t>
  </si>
  <si>
    <t>09,30 2024.08.26</t>
  </si>
  <si>
    <t>16,00 2024.08.26</t>
  </si>
  <si>
    <t>ЛЭП 10 кВ ПС "Горный щит" фидер "Горный щит" к ТП 20008 "Красная поляна"</t>
  </si>
  <si>
    <t>07,30 2024.08.27</t>
  </si>
  <si>
    <t>17,04 2024.08.27</t>
  </si>
  <si>
    <t>№112 от 27.08.2024</t>
  </si>
  <si>
    <t>09,00 2024.08.27</t>
  </si>
  <si>
    <t>17,00 2024.08.27</t>
  </si>
  <si>
    <t>09,00 2024.08.28</t>
  </si>
  <si>
    <t>16,00 2024.08.28</t>
  </si>
  <si>
    <t>ТП Яблоко, фидер Первомайская (РЖД)</t>
  </si>
  <si>
    <t>23,14 2024.08.28</t>
  </si>
  <si>
    <t>23,30 2024.08.28</t>
  </si>
  <si>
    <t>№113 от 28.08.2024</t>
  </si>
  <si>
    <t>11,00 2024.08.28</t>
  </si>
  <si>
    <t>17,00 2024.08.28</t>
  </si>
  <si>
    <t>21,30 2024.08.28</t>
  </si>
  <si>
    <t>01,30 2024.08.29</t>
  </si>
  <si>
    <t>№114 от 29.08.2024</t>
  </si>
  <si>
    <t>09,00 2024.08.29</t>
  </si>
  <si>
    <t>16,00 2024.08.29</t>
  </si>
  <si>
    <t>09,00 2024.08.30</t>
  </si>
  <si>
    <t>19,00 2024.08.30</t>
  </si>
  <si>
    <t>09,00 2024.09.02</t>
  </si>
  <si>
    <t>17,00 2024.09.02</t>
  </si>
  <si>
    <t>РП</t>
  </si>
  <si>
    <t>РП 8040, РУ 10 кВ, отходящая КЛ на ТП 1354</t>
  </si>
  <si>
    <t>15,30 2024.09.02</t>
  </si>
  <si>
    <t>17,11 2024.09.02</t>
  </si>
  <si>
    <t>№115 от 02.09.2024</t>
  </si>
  <si>
    <t>3.4.8.1</t>
  </si>
  <si>
    <t>08,40 2024.09.03</t>
  </si>
  <si>
    <t>15,40 2024.09.03</t>
  </si>
  <si>
    <t xml:space="preserve">фидер 6 "ЛПХ" ТПС Сарга, отпайка на Пастушный </t>
  </si>
  <si>
    <t>09,00 2024.09.04</t>
  </si>
  <si>
    <t>14,00 2024.09.04</t>
  </si>
  <si>
    <t>ТП14  "Столовая". Фид 1"Кирова, Асламова"</t>
  </si>
  <si>
    <t>16,00 2024.09.04</t>
  </si>
  <si>
    <t>ТП  "Дом Свердлова". Фид 1"Быт"</t>
  </si>
  <si>
    <t>09,00 2024.09.05</t>
  </si>
  <si>
    <t>12,00 2024.09.05</t>
  </si>
  <si>
    <t>13,00 2024.09.06</t>
  </si>
  <si>
    <t>21,00 2024.09.06</t>
  </si>
  <si>
    <t>фидер "Привокзальная". Пастушный</t>
  </si>
  <si>
    <t>07,40 2024.09.08</t>
  </si>
  <si>
    <t>09,05 2024.09.08</t>
  </si>
  <si>
    <t>№116 от 08.09.2024</t>
  </si>
  <si>
    <t>14,30 2024.09.09</t>
  </si>
  <si>
    <t>15,30 2024.09.09</t>
  </si>
  <si>
    <t>09,00 2024.09.10</t>
  </si>
  <si>
    <t>15,00 2024.09.10</t>
  </si>
  <si>
    <t>09,30 2024.09.11</t>
  </si>
  <si>
    <t>16,30 2024.09.11</t>
  </si>
  <si>
    <t>13,00 2024.09.11</t>
  </si>
  <si>
    <t>16,00 2024.09.11</t>
  </si>
  <si>
    <t>13,00 2024.09.12</t>
  </si>
  <si>
    <t>16,00 2024.09.12</t>
  </si>
  <si>
    <t>10,00 2024.09.13</t>
  </si>
  <si>
    <t>16,00 2024.09.13</t>
  </si>
  <si>
    <t>10,00 2024.09.16</t>
  </si>
  <si>
    <t>18,00 2024.09.16</t>
  </si>
  <si>
    <t>10,00 2024.09.17</t>
  </si>
  <si>
    <t>14,30 2024.09.17</t>
  </si>
  <si>
    <t>ТП 13 ввод 1, ввод 2</t>
  </si>
  <si>
    <t>13,30 2024.09.17</t>
  </si>
  <si>
    <t>20,00 2024.09.17</t>
  </si>
  <si>
    <t>АО «Облкоммунэнерго», г. Екатеринбург</t>
  </si>
  <si>
    <t>№117 от 17.09.2024</t>
  </si>
  <si>
    <t>13,30 2024.09.18</t>
  </si>
  <si>
    <t>17,30 2024.09.18</t>
  </si>
  <si>
    <t>Фид 2 "быт" от ТП 39 "Лесная"</t>
  </si>
  <si>
    <t>16,00 2024.09.18</t>
  </si>
  <si>
    <t>17,00 2024.09.18</t>
  </si>
  <si>
    <t>ВЛ 6 кВ ПС Нива - ТП 1850 с отпайками к ТП 71847</t>
  </si>
  <si>
    <t>02,00 2024.09.19</t>
  </si>
  <si>
    <t>№118 от 19.09.2024</t>
  </si>
  <si>
    <t>10,00 2024.09.19</t>
  </si>
  <si>
    <t>16,00 2024.09.19</t>
  </si>
  <si>
    <t>11,30 2024.09.19</t>
  </si>
  <si>
    <t>13,50 2024.09.19</t>
  </si>
  <si>
    <t>№119 от 19.09.2024</t>
  </si>
  <si>
    <t>11,302024.09.22</t>
  </si>
  <si>
    <t>15,00 2024.09.22</t>
  </si>
  <si>
    <t>12,50 2024.09.23</t>
  </si>
  <si>
    <t>19,30 2024.09.23</t>
  </si>
  <si>
    <t>№120 от 23.09.2024</t>
  </si>
  <si>
    <t>16,00 2024.09.23</t>
  </si>
  <si>
    <t>18,00 2024.09.23</t>
  </si>
  <si>
    <t>23,00 2024.09.23</t>
  </si>
  <si>
    <t>17,30 2024.09.24</t>
  </si>
  <si>
    <t>№121 от 24.09.2024</t>
  </si>
  <si>
    <t>ТП71847 "Южный Исток"</t>
  </si>
  <si>
    <t>11,00 2024.09.25</t>
  </si>
  <si>
    <t>17,00 2024.09.25</t>
  </si>
  <si>
    <t>13,00 2024.09.26</t>
  </si>
  <si>
    <t>15,30 2024.09.26</t>
  </si>
  <si>
    <t>Фид1 "быт" от Трансформаторного пункта  "Доломит"</t>
  </si>
  <si>
    <t>11,30 2024.09.30</t>
  </si>
  <si>
    <t>13,30 2024.09.30</t>
  </si>
  <si>
    <t>13,30 2024.10.01</t>
  </si>
  <si>
    <t>16,30 2024.10.01</t>
  </si>
  <si>
    <t>13,50 2024.10.08</t>
  </si>
  <si>
    <t>15,50 2024.10.08</t>
  </si>
  <si>
    <t>09,45 2024.10.09</t>
  </si>
  <si>
    <t>09,55 2024.10.09</t>
  </si>
  <si>
    <t>№122 от 09.10.2024</t>
  </si>
  <si>
    <t>10,00 2024.10.10</t>
  </si>
  <si>
    <t>11,00 2024.10.10</t>
  </si>
  <si>
    <t>07,07 2024.10.11</t>
  </si>
  <si>
    <t>07,51 2024.10.11</t>
  </si>
  <si>
    <t>13,00 2024.10.14</t>
  </si>
  <si>
    <t>16,00 2024.10.14</t>
  </si>
  <si>
    <t>11,25 2024.10.16</t>
  </si>
  <si>
    <t>19,05 2024.10.16</t>
  </si>
  <si>
    <t>№130 от 16.10.2024</t>
  </si>
  <si>
    <t>13,30 2024.10.16</t>
  </si>
  <si>
    <t>15,00 2024.10.16</t>
  </si>
  <si>
    <t>Фидер КНС, Фид Илим, Фид Пермяки, Вырубки</t>
  </si>
  <si>
    <t>06,54 2024.10.17</t>
  </si>
  <si>
    <t>09,34 2024.10.17</t>
  </si>
  <si>
    <t>№123 от 17.10.2024</t>
  </si>
  <si>
    <t>09,00 2024.10.18</t>
  </si>
  <si>
    <t>15,302024.10.18</t>
  </si>
  <si>
    <t>ЦРП 1 фидер № 3</t>
  </si>
  <si>
    <t>15,16 2024.10.21</t>
  </si>
  <si>
    <t>15,30 2024.10.21</t>
  </si>
  <si>
    <t>№124 от 21.10.2024</t>
  </si>
  <si>
    <t>14,30 2024.10.22</t>
  </si>
  <si>
    <t>15,55 2024.10.22</t>
  </si>
  <si>
    <t>фидер 3</t>
  </si>
  <si>
    <t>00,38 2024.10.23</t>
  </si>
  <si>
    <t>02,01 2024.10.23</t>
  </si>
  <si>
    <t>№125 от 23.10.2024</t>
  </si>
  <si>
    <t>02,44 2024.10.23</t>
  </si>
  <si>
    <t>09,04 2024.10.23</t>
  </si>
  <si>
    <t>№126 от 23.10.2024</t>
  </si>
  <si>
    <t>Фид 1 "Быт" от ТП 5"Некрасова"</t>
  </si>
  <si>
    <t>09,00 2024.10.23</t>
  </si>
  <si>
    <t>12,00 2024.10.23</t>
  </si>
  <si>
    <t>ЦРП 1 фидер № 7</t>
  </si>
  <si>
    <t>12,00 2024.10.27</t>
  </si>
  <si>
    <t>12,20 2024.10.27</t>
  </si>
  <si>
    <t>05,00 2024.10.30</t>
  </si>
  <si>
    <t>05,01 2024.10.30</t>
  </si>
  <si>
    <t>№127 от 30.10.2024</t>
  </si>
  <si>
    <t>Фид 1 "Быт" от ТП 4"Центр. Сарга"</t>
  </si>
  <si>
    <t>11,30 2024.10.31</t>
  </si>
  <si>
    <t>12,30 2024.10.31</t>
  </si>
  <si>
    <t>13,00 2024.10.31</t>
  </si>
  <si>
    <t>15,00 2024.10.31</t>
  </si>
  <si>
    <t>Фид 1 "Кирова" от ТП 4"Гараж.Илим"</t>
  </si>
  <si>
    <t>19,50 2024.10.31</t>
  </si>
  <si>
    <t>22,50 2024.10.31</t>
  </si>
  <si>
    <t>№128 от 31.10.2024</t>
  </si>
  <si>
    <t>№129 от 11.10.2024</t>
  </si>
  <si>
    <t>ООО «Энергошаля», г. Екатеринбург. В-Сергинский  участок. ПС 110/35/6 кВ "Верхние Серги"</t>
  </si>
  <si>
    <t>1 секция 6 кВ</t>
  </si>
  <si>
    <t>23,10 2024.10.07</t>
  </si>
  <si>
    <t>23,20 2024.10.07</t>
  </si>
  <si>
    <t>№131 от 07.10.2024</t>
  </si>
  <si>
    <t>6(6,3)</t>
  </si>
  <si>
    <t>Фид 1 "Культуры" от ТП 5".Илим"</t>
  </si>
  <si>
    <t>11,10 2024.11.01</t>
  </si>
  <si>
    <t>16,10 2024.11.01</t>
  </si>
  <si>
    <t>17,10 2024.11.02</t>
  </si>
  <si>
    <t>17,48 2024.11.02</t>
  </si>
  <si>
    <t>№132 от 02.11.2024</t>
  </si>
  <si>
    <t>Фидер № 3 п. Сабик</t>
  </si>
  <si>
    <t>00,30 2024.11.03</t>
  </si>
  <si>
    <t>11,35 2024.11.03</t>
  </si>
  <si>
    <t>№133 от 03.11.2024</t>
  </si>
  <si>
    <t>11,08 2024.11.03</t>
  </si>
  <si>
    <t>16,30 2024.11.03</t>
  </si>
  <si>
    <t>№134 от 03.11.2024</t>
  </si>
  <si>
    <t>ТП Галины Селетовой, фидер Галины Селетовой</t>
  </si>
  <si>
    <t>15,30 2024.11.03</t>
  </si>
  <si>
    <t>22,30 2024.11.03</t>
  </si>
  <si>
    <t>№135 от 03.11.2024</t>
  </si>
  <si>
    <t>12,50 2024.11.03</t>
  </si>
  <si>
    <t>17,40 2024.11.03</t>
  </si>
  <si>
    <t>фидер «Золотой карп»</t>
  </si>
  <si>
    <t>11,00 2024.11.05</t>
  </si>
  <si>
    <t>18,00 2024.11.05</t>
  </si>
  <si>
    <t>10,00 2024.11.08</t>
  </si>
  <si>
    <t>14,40 2024.11.08</t>
  </si>
  <si>
    <t>ТП25157</t>
  </si>
  <si>
    <t>10,00 2024.11.10</t>
  </si>
  <si>
    <t>11,30 2024.11.10</t>
  </si>
  <si>
    <t>11,00 2024.11.12</t>
  </si>
  <si>
    <t>12,05 2024.11.12</t>
  </si>
  <si>
    <t>№136 от 12.11.2024</t>
  </si>
  <si>
    <t>Фид 1 "П.Коммуны " от ТП 13"Энгельса"</t>
  </si>
  <si>
    <t>14,30 2024.11.14</t>
  </si>
  <si>
    <t>15,20 2024.11.14</t>
  </si>
  <si>
    <t>Фид 1 "Советская " от ТП 8"Урицкого"</t>
  </si>
  <si>
    <t>15,20 2024.11.01</t>
  </si>
  <si>
    <t>16,00 2024.11.16</t>
  </si>
  <si>
    <t>16,32 2024.11.16</t>
  </si>
  <si>
    <t>№137 от 16.11.2024</t>
  </si>
  <si>
    <t>фидер Вырубки</t>
  </si>
  <si>
    <t>03,10 2024.11.17</t>
  </si>
  <si>
    <t>15,28 2024.11.17</t>
  </si>
  <si>
    <t>№138 от 17.11.2024</t>
  </si>
  <si>
    <t>14,35 2024.11.20</t>
  </si>
  <si>
    <t>15,15 2024.11.20</t>
  </si>
  <si>
    <t>ТП 46 " Калинина"</t>
  </si>
  <si>
    <t>16,55 2024.11.20</t>
  </si>
  <si>
    <t>14,35 2024.11.21</t>
  </si>
  <si>
    <t>16,55 2024.11.21</t>
  </si>
  <si>
    <t>11,20 2024.11.21</t>
  </si>
  <si>
    <t>11,22 2024.11.21</t>
  </si>
  <si>
    <t>№139 от 21.11.2024</t>
  </si>
  <si>
    <t>ПС Алексеевская, яч. 4, фидер "Стройка-1" до опоры 110, далее ВЛ 6 кВ собственник не установлен</t>
  </si>
  <si>
    <t>06,10 2024.11.22</t>
  </si>
  <si>
    <t>12,15 2024.11.22</t>
  </si>
  <si>
    <t>№140 от 22.11.2024</t>
  </si>
  <si>
    <t>ПС Алексеевская, фидер "Кварц-База-1", "Стройка 2"</t>
  </si>
  <si>
    <t>10,00 2024.11.22</t>
  </si>
  <si>
    <t>№141 от 22.11.2024</t>
  </si>
  <si>
    <t>08,18 2024.11.24</t>
  </si>
  <si>
    <t>11,36 2024.11.24</t>
  </si>
  <si>
    <t>№142 от 24.11.2024</t>
  </si>
  <si>
    <t>08,47 2024.11.26</t>
  </si>
  <si>
    <t>08,57 2024.11.26</t>
  </si>
  <si>
    <t>10,10 2024.11.27</t>
  </si>
  <si>
    <t>17,45 2024.11.27</t>
  </si>
  <si>
    <t>14,50 2024.11.27</t>
  </si>
  <si>
    <t>17,40 2024.11.27</t>
  </si>
  <si>
    <t>23,10 2024.11.27</t>
  </si>
  <si>
    <t>23,45 2024.11.27</t>
  </si>
  <si>
    <t>10,00 2024.11.28</t>
  </si>
  <si>
    <t>10,35 2024.11.28</t>
  </si>
  <si>
    <t>14,10 2024.11.28</t>
  </si>
  <si>
    <t>15,55 2024.11.28</t>
  </si>
  <si>
    <t>10,00 2024.11.15</t>
  </si>
  <si>
    <t>18,00 2024.11.15</t>
  </si>
  <si>
    <t>1 кв</t>
  </si>
  <si>
    <t>2 кв</t>
  </si>
  <si>
    <t>авг</t>
  </si>
  <si>
    <t>сент</t>
  </si>
  <si>
    <t>3 кв</t>
  </si>
  <si>
    <t>4 кв</t>
  </si>
  <si>
    <t>кол-во аварий, всего</t>
  </si>
  <si>
    <t>в т ч в сетях ООО Энергошаля</t>
  </si>
  <si>
    <t>Недоотпуск ЭЭ, кВтч, всего</t>
  </si>
  <si>
    <t>недоотпуск</t>
  </si>
  <si>
    <t>10,50 2024.12.22</t>
  </si>
  <si>
    <t>12,10 2024.12.22</t>
  </si>
  <si>
    <t>фидер 11 п. Шаля</t>
  </si>
  <si>
    <t>17,30 2024.12.18</t>
  </si>
  <si>
    <t>17,34 2024.12.18</t>
  </si>
  <si>
    <t>17,20 2024.12.18</t>
  </si>
  <si>
    <t>17,26 2024.12.18</t>
  </si>
  <si>
    <t>17,10 2024.12.18</t>
  </si>
  <si>
    <t>17,15 2024.12.18</t>
  </si>
  <si>
    <t>16,00 2024.12.16</t>
  </si>
  <si>
    <t>Фидер "Илим-Пермяки-Вырубки"</t>
  </si>
  <si>
    <t>14,21 2024.12.13</t>
  </si>
  <si>
    <t>02,00 2024.12.12</t>
  </si>
  <si>
    <t>01,45 2024.12.05</t>
  </si>
  <si>
    <t>02,20 2024.12.05</t>
  </si>
  <si>
    <t>ТП 25157 фидер 7 Самородная</t>
  </si>
  <si>
    <t>12,40 2024.12.01</t>
  </si>
  <si>
    <t>13,15 2024.12.01</t>
  </si>
  <si>
    <t>ПС Алексеевская, фидер База 1</t>
  </si>
  <si>
    <t>10,43 2024.12.01</t>
  </si>
  <si>
    <t>ТП 1743 РУ 0,38 кВ</t>
  </si>
  <si>
    <t>13,40 2024.12.01</t>
  </si>
  <si>
    <t>14,30 2024.12.01</t>
  </si>
  <si>
    <t>4.9</t>
  </si>
  <si>
    <t>12,10 2024.12.26</t>
  </si>
  <si>
    <t>13,25 2024.12.26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</si>
</sst>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1"/>
      <color rgb="FF000000"/>
      <name val="Calibri"/>
    </font>
    <font>
      <sz val="11"/>
      <color rgb="FF000000"/>
      <name val="Arial Narrow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Arial Narrow"/>
      <family val="2"/>
      <charset val="204"/>
    </font>
    <font>
      <sz val="11"/>
      <color indexed="8"/>
      <name val="Arial Narrow"/>
      <family val="2"/>
      <charset val="204"/>
    </font>
    <font>
      <i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11"/>
      <color indexed="9"/>
      <name val="Arial Narrow"/>
      <family val="2"/>
      <charset val="204"/>
    </font>
    <font>
      <sz val="11"/>
      <color indexed="8"/>
      <name val="Arial Narrow"/>
      <family val="2"/>
      <charset val="204"/>
    </font>
    <font>
      <i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Calibri"/>
    </font>
    <font>
      <sz val="11"/>
      <color rgb="FFFF0000"/>
      <name val="Arial Narrow"/>
    </font>
    <font>
      <sz val="11"/>
      <color rgb="FF000000"/>
      <name val="Arial Narrow"/>
    </font>
    <font>
      <i/>
      <sz val="11"/>
      <color rgb="FF000000"/>
      <name val="Calibri"/>
    </font>
    <font>
      <sz val="14"/>
      <color rgb="FF000000"/>
      <name val="Calibri"/>
    </font>
    <font>
      <b/>
      <sz val="8"/>
      <color rgb="FF000000"/>
      <name val="Arial Narrow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2" borderId="0"/>
    <xf numFmtId="0" fontId="7" fillId="2" borderId="0"/>
    <xf numFmtId="0" fontId="6" fillId="2" borderId="0"/>
    <xf numFmtId="0" fontId="11" fillId="2" borderId="0" applyFill="0" applyProtection="0"/>
    <xf numFmtId="0" fontId="12" fillId="2" borderId="0" applyFill="0" applyProtection="0"/>
    <xf numFmtId="0" fontId="24" fillId="2" borderId="0"/>
  </cellStyleXfs>
  <cellXfs count="358"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3" fillId="2" borderId="3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49" fontId="6" fillId="2" borderId="16" xfId="0" applyNumberFormat="1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0" borderId="18" xfId="1" applyFill="1" applyBorder="1" applyAlignment="1">
      <alignment horizontal="left" vertical="top" wrapText="1"/>
    </xf>
    <xf numFmtId="0" fontId="6" fillId="0" borderId="16" xfId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164" fontId="6" fillId="0" borderId="16" xfId="1" applyNumberForma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49" fontId="6" fillId="0" borderId="16" xfId="1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7" fillId="2" borderId="0" xfId="2" applyFill="1"/>
    <xf numFmtId="0" fontId="7" fillId="2" borderId="2" xfId="2" applyFill="1" applyBorder="1"/>
    <xf numFmtId="0" fontId="1" fillId="2" borderId="0" xfId="2" applyFont="1" applyFill="1"/>
    <xf numFmtId="0" fontId="7" fillId="2" borderId="0" xfId="2" applyFill="1" applyAlignment="1">
      <alignment horizontal="left" vertical="top"/>
    </xf>
    <xf numFmtId="0" fontId="7" fillId="2" borderId="0" xfId="2" applyFill="1" applyAlignment="1" applyProtection="1">
      <alignment vertical="top"/>
      <protection locked="0"/>
    </xf>
    <xf numFmtId="0" fontId="2" fillId="2" borderId="0" xfId="2" applyFont="1" applyFill="1" applyAlignment="1">
      <alignment horizontal="center" vertical="top"/>
    </xf>
    <xf numFmtId="0" fontId="7" fillId="2" borderId="0" xfId="2" applyFill="1" applyAlignment="1" applyProtection="1">
      <alignment horizontal="center" vertical="top"/>
      <protection locked="0"/>
    </xf>
    <xf numFmtId="0" fontId="7" fillId="2" borderId="1" xfId="2" applyFill="1" applyBorder="1" applyAlignment="1">
      <alignment horizontal="center" vertical="center" textRotation="90" wrapText="1"/>
    </xf>
    <xf numFmtId="0" fontId="3" fillId="2" borderId="3" xfId="2" applyFont="1" applyFill="1" applyBorder="1" applyAlignment="1">
      <alignment vertical="top" wrapText="1"/>
    </xf>
    <xf numFmtId="0" fontId="7" fillId="2" borderId="16" xfId="2" applyFill="1" applyBorder="1" applyAlignment="1">
      <alignment horizontal="left" vertical="top" wrapText="1"/>
    </xf>
    <xf numFmtId="0" fontId="6" fillId="2" borderId="16" xfId="2" applyFont="1" applyFill="1" applyBorder="1" applyAlignment="1">
      <alignment horizontal="left" vertical="top" wrapText="1"/>
    </xf>
    <xf numFmtId="0" fontId="7" fillId="2" borderId="0" xfId="2" applyFill="1" applyAlignment="1">
      <alignment horizontal="left" vertical="top" wrapText="1"/>
    </xf>
    <xf numFmtId="0" fontId="1" fillId="2" borderId="0" xfId="2" applyFont="1" applyFill="1" applyAlignment="1">
      <alignment horizontal="left" vertical="top" wrapText="1"/>
    </xf>
    <xf numFmtId="49" fontId="6" fillId="2" borderId="16" xfId="2" applyNumberFormat="1" applyFont="1" applyFill="1" applyBorder="1" applyAlignment="1">
      <alignment horizontal="left" vertical="top" wrapText="1"/>
    </xf>
    <xf numFmtId="0" fontId="8" fillId="2" borderId="0" xfId="2" applyFont="1" applyFill="1" applyAlignment="1">
      <alignment horizontal="left" vertical="top" wrapText="1"/>
    </xf>
    <xf numFmtId="0" fontId="6" fillId="2" borderId="0" xfId="1" applyFill="1"/>
    <xf numFmtId="0" fontId="6" fillId="2" borderId="2" xfId="1" applyFill="1" applyBorder="1"/>
    <xf numFmtId="0" fontId="1" fillId="2" borderId="0" xfId="1" applyFont="1" applyFill="1"/>
    <xf numFmtId="0" fontId="6" fillId="2" borderId="0" xfId="1" applyFill="1" applyAlignment="1">
      <alignment horizontal="left" vertical="top"/>
    </xf>
    <xf numFmtId="0" fontId="6" fillId="2" borderId="0" xfId="1" applyFill="1" applyAlignment="1" applyProtection="1">
      <alignment vertical="top"/>
      <protection locked="0"/>
    </xf>
    <xf numFmtId="0" fontId="2" fillId="2" borderId="0" xfId="1" applyFont="1" applyFill="1" applyAlignment="1">
      <alignment horizontal="center" vertical="top"/>
    </xf>
    <xf numFmtId="0" fontId="6" fillId="2" borderId="0" xfId="1" applyFill="1" applyAlignment="1" applyProtection="1">
      <alignment horizontal="center" vertical="top"/>
      <protection locked="0"/>
    </xf>
    <xf numFmtId="0" fontId="6" fillId="2" borderId="1" xfId="1" applyFill="1" applyBorder="1" applyAlignment="1">
      <alignment horizontal="center" vertical="center" textRotation="90" wrapText="1"/>
    </xf>
    <xf numFmtId="0" fontId="3" fillId="2" borderId="3" xfId="1" applyFont="1" applyFill="1" applyBorder="1" applyAlignment="1">
      <alignment vertical="top" wrapText="1"/>
    </xf>
    <xf numFmtId="0" fontId="9" fillId="2" borderId="19" xfId="1" applyFont="1" applyFill="1" applyBorder="1" applyAlignment="1">
      <alignment vertical="top" wrapText="1"/>
    </xf>
    <xf numFmtId="0" fontId="6" fillId="2" borderId="18" xfId="1" applyFill="1" applyBorder="1" applyAlignment="1">
      <alignment horizontal="left" vertical="top" wrapText="1"/>
    </xf>
    <xf numFmtId="0" fontId="6" fillId="2" borderId="16" xfId="1" applyFill="1" applyBorder="1" applyAlignment="1">
      <alignment horizontal="left" vertical="top" wrapText="1"/>
    </xf>
    <xf numFmtId="164" fontId="6" fillId="2" borderId="16" xfId="1" applyNumberFormat="1" applyFill="1" applyBorder="1" applyAlignment="1">
      <alignment horizontal="left" vertical="top" wrapText="1"/>
    </xf>
    <xf numFmtId="0" fontId="6" fillId="2" borderId="17" xfId="1" applyFill="1" applyBorder="1" applyAlignment="1">
      <alignment horizontal="left" vertical="top" wrapText="1"/>
    </xf>
    <xf numFmtId="0" fontId="10" fillId="2" borderId="16" xfId="1" applyFont="1" applyFill="1" applyBorder="1" applyAlignment="1">
      <alignment horizontal="left" vertical="top" wrapText="1"/>
    </xf>
    <xf numFmtId="0" fontId="6" fillId="2" borderId="16" xfId="3" applyFont="1" applyFill="1" applyBorder="1" applyAlignment="1">
      <alignment horizontal="left" vertical="top" wrapText="1"/>
    </xf>
    <xf numFmtId="0" fontId="10" fillId="2" borderId="18" xfId="1" applyFont="1" applyFill="1" applyBorder="1" applyAlignment="1">
      <alignment horizontal="left" vertical="top" wrapText="1"/>
    </xf>
    <xf numFmtId="0" fontId="10" fillId="2" borderId="20" xfId="1" applyFont="1" applyFill="1" applyBorder="1" applyAlignment="1">
      <alignment horizontal="left" vertical="top" wrapText="1"/>
    </xf>
    <xf numFmtId="49" fontId="10" fillId="2" borderId="20" xfId="1" applyNumberFormat="1" applyFont="1" applyFill="1" applyBorder="1" applyAlignment="1">
      <alignment horizontal="left" vertical="top" wrapText="1"/>
    </xf>
    <xf numFmtId="0" fontId="10" fillId="2" borderId="21" xfId="1" applyFont="1" applyFill="1" applyBorder="1" applyAlignment="1">
      <alignment horizontal="left" vertical="top" wrapText="1"/>
    </xf>
    <xf numFmtId="0" fontId="6" fillId="2" borderId="16" xfId="1" applyFont="1" applyFill="1" applyBorder="1" applyAlignment="1">
      <alignment horizontal="left" vertical="top" wrapText="1"/>
    </xf>
    <xf numFmtId="0" fontId="6" fillId="2" borderId="0" xfId="1" applyFill="1" applyAlignment="1">
      <alignment horizontal="left" vertical="top" wrapText="1"/>
    </xf>
    <xf numFmtId="0" fontId="1" fillId="2" borderId="0" xfId="1" applyFont="1" applyFill="1" applyAlignment="1">
      <alignment horizontal="left" vertical="top" wrapText="1"/>
    </xf>
    <xf numFmtId="0" fontId="6" fillId="2" borderId="38" xfId="3" applyFont="1" applyFill="1" applyBorder="1" applyAlignment="1">
      <alignment horizontal="left" vertical="top" wrapText="1"/>
    </xf>
    <xf numFmtId="0" fontId="12" fillId="2" borderId="0" xfId="5" applyFill="1" applyProtection="1"/>
    <xf numFmtId="0" fontId="12" fillId="2" borderId="22" xfId="5" applyFill="1" applyBorder="1" applyProtection="1"/>
    <xf numFmtId="0" fontId="14" fillId="2" borderId="0" xfId="5" applyFont="1" applyFill="1" applyProtection="1"/>
    <xf numFmtId="0" fontId="12" fillId="2" borderId="0" xfId="5" applyFill="1" applyAlignment="1" applyProtection="1">
      <alignment horizontal="left" vertical="top"/>
    </xf>
    <xf numFmtId="0" fontId="12" fillId="2" borderId="0" xfId="5" applyFill="1" applyAlignment="1" applyProtection="1">
      <alignment vertical="top"/>
      <protection locked="0"/>
    </xf>
    <xf numFmtId="0" fontId="16" fillId="2" borderId="0" xfId="5" applyFont="1" applyFill="1" applyAlignment="1" applyProtection="1">
      <alignment horizontal="center" vertical="top"/>
    </xf>
    <xf numFmtId="0" fontId="12" fillId="2" borderId="0" xfId="5" applyFill="1" applyAlignment="1" applyProtection="1">
      <alignment horizontal="center" vertical="top"/>
      <protection locked="0"/>
    </xf>
    <xf numFmtId="0" fontId="12" fillId="2" borderId="35" xfId="5" applyFill="1" applyBorder="1" applyAlignment="1" applyProtection="1">
      <alignment horizontal="center" vertical="center" textRotation="90" wrapText="1"/>
    </xf>
    <xf numFmtId="0" fontId="17" fillId="2" borderId="36" xfId="5" applyFont="1" applyFill="1" applyBorder="1" applyAlignment="1" applyProtection="1">
      <alignment vertical="top" wrapText="1"/>
    </xf>
    <xf numFmtId="0" fontId="17" fillId="2" borderId="0" xfId="5" applyFont="1" applyFill="1" applyBorder="1" applyAlignment="1" applyProtection="1">
      <alignment vertical="top" wrapText="1"/>
    </xf>
    <xf numFmtId="0" fontId="12" fillId="2" borderId="16" xfId="5" applyFill="1" applyBorder="1" applyAlignment="1">
      <alignment horizontal="left" vertical="top" wrapText="1"/>
    </xf>
    <xf numFmtId="0" fontId="6" fillId="2" borderId="16" xfId="5" applyFont="1" applyFill="1" applyBorder="1" applyAlignment="1">
      <alignment horizontal="left" vertical="top" wrapText="1"/>
    </xf>
    <xf numFmtId="49" fontId="6" fillId="2" borderId="16" xfId="5" applyNumberFormat="1" applyFont="1" applyFill="1" applyBorder="1" applyAlignment="1">
      <alignment horizontal="left" vertical="top" wrapText="1"/>
    </xf>
    <xf numFmtId="0" fontId="12" fillId="2" borderId="37" xfId="5" applyFill="1" applyBorder="1" applyAlignment="1" applyProtection="1">
      <alignment horizontal="left" vertical="top" wrapText="1"/>
    </xf>
    <xf numFmtId="0" fontId="17" fillId="2" borderId="19" xfId="5" applyFont="1" applyFill="1" applyBorder="1" applyAlignment="1" applyProtection="1">
      <alignment vertical="top" wrapText="1"/>
    </xf>
    <xf numFmtId="0" fontId="11" fillId="2" borderId="37" xfId="5" applyFont="1" applyFill="1" applyBorder="1" applyAlignment="1" applyProtection="1">
      <alignment horizontal="left" vertical="top" wrapText="1"/>
    </xf>
    <xf numFmtId="0" fontId="12" fillId="2" borderId="0" xfId="5" applyFill="1" applyAlignment="1" applyProtection="1">
      <alignment horizontal="left" vertical="top" wrapText="1"/>
    </xf>
    <xf numFmtId="0" fontId="14" fillId="2" borderId="0" xfId="5" applyFont="1" applyFill="1" applyAlignment="1" applyProtection="1">
      <alignment horizontal="left" vertical="top" wrapText="1"/>
    </xf>
    <xf numFmtId="0" fontId="6" fillId="2" borderId="1" xfId="1" applyFill="1" applyBorder="1" applyAlignment="1">
      <alignment horizontal="center" vertical="center" textRotation="90" wrapText="1"/>
    </xf>
    <xf numFmtId="0" fontId="0" fillId="3" borderId="16" xfId="0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49" fontId="6" fillId="3" borderId="16" xfId="0" applyNumberFormat="1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7" fillId="3" borderId="16" xfId="2" applyFill="1" applyBorder="1" applyAlignment="1">
      <alignment horizontal="left" vertical="top" wrapText="1"/>
    </xf>
    <xf numFmtId="0" fontId="6" fillId="3" borderId="16" xfId="2" applyFont="1" applyFill="1" applyBorder="1" applyAlignment="1">
      <alignment horizontal="left" vertical="top" wrapText="1"/>
    </xf>
    <xf numFmtId="0" fontId="7" fillId="3" borderId="0" xfId="2" applyFill="1" applyAlignment="1">
      <alignment horizontal="left" vertical="top" wrapText="1"/>
    </xf>
    <xf numFmtId="0" fontId="1" fillId="3" borderId="0" xfId="2" applyFont="1" applyFill="1" applyAlignment="1">
      <alignment horizontal="left" vertical="top" wrapText="1"/>
    </xf>
    <xf numFmtId="0" fontId="6" fillId="2" borderId="0" xfId="2" applyFont="1" applyFill="1" applyAlignment="1">
      <alignment horizontal="left" vertical="top" wrapText="1"/>
    </xf>
    <xf numFmtId="0" fontId="9" fillId="3" borderId="19" xfId="1" applyFont="1" applyFill="1" applyBorder="1" applyAlignment="1">
      <alignment vertical="top" wrapText="1"/>
    </xf>
    <xf numFmtId="0" fontId="6" fillId="3" borderId="16" xfId="1" applyFill="1" applyBorder="1" applyAlignment="1">
      <alignment horizontal="left" vertical="top" wrapText="1"/>
    </xf>
    <xf numFmtId="0" fontId="6" fillId="3" borderId="16" xfId="1" applyFont="1" applyFill="1" applyBorder="1" applyAlignment="1">
      <alignment horizontal="left" vertical="top" wrapText="1"/>
    </xf>
    <xf numFmtId="0" fontId="10" fillId="3" borderId="16" xfId="1" applyFont="1" applyFill="1" applyBorder="1" applyAlignment="1">
      <alignment horizontal="left" vertical="top" wrapText="1"/>
    </xf>
    <xf numFmtId="0" fontId="6" fillId="3" borderId="16" xfId="3" applyFont="1" applyFill="1" applyBorder="1" applyAlignment="1">
      <alignment horizontal="left" vertical="top" wrapText="1"/>
    </xf>
    <xf numFmtId="49" fontId="6" fillId="3" borderId="16" xfId="1" applyNumberFormat="1" applyFont="1" applyFill="1" applyBorder="1" applyAlignment="1">
      <alignment horizontal="left" vertical="top" wrapText="1"/>
    </xf>
    <xf numFmtId="0" fontId="6" fillId="3" borderId="0" xfId="1" applyFill="1"/>
    <xf numFmtId="0" fontId="6" fillId="3" borderId="0" xfId="1" applyFill="1" applyAlignment="1">
      <alignment horizontal="left" vertical="top" wrapText="1"/>
    </xf>
    <xf numFmtId="0" fontId="1" fillId="3" borderId="0" xfId="1" applyFont="1" applyFill="1" applyAlignment="1">
      <alignment horizontal="left" vertical="top" wrapText="1"/>
    </xf>
    <xf numFmtId="0" fontId="17" fillId="3" borderId="0" xfId="5" applyFont="1" applyFill="1" applyBorder="1" applyAlignment="1" applyProtection="1">
      <alignment vertical="top" wrapText="1"/>
    </xf>
    <xf numFmtId="0" fontId="12" fillId="3" borderId="37" xfId="5" applyFill="1" applyBorder="1" applyAlignment="1" applyProtection="1">
      <alignment horizontal="left" vertical="top" wrapText="1"/>
    </xf>
    <xf numFmtId="0" fontId="6" fillId="3" borderId="38" xfId="3" applyFont="1" applyFill="1" applyBorder="1" applyAlignment="1">
      <alignment horizontal="left" vertical="top" wrapText="1"/>
    </xf>
    <xf numFmtId="0" fontId="12" fillId="3" borderId="19" xfId="5" applyFill="1" applyBorder="1" applyAlignment="1">
      <alignment horizontal="left" vertical="top" wrapText="1"/>
    </xf>
    <xf numFmtId="0" fontId="12" fillId="3" borderId="39" xfId="5" applyFill="1" applyBorder="1" applyAlignment="1" applyProtection="1">
      <alignment horizontal="left" vertical="top" wrapText="1"/>
    </xf>
    <xf numFmtId="0" fontId="12" fillId="3" borderId="0" xfId="5" applyFill="1" applyProtection="1"/>
    <xf numFmtId="164" fontId="12" fillId="3" borderId="37" xfId="5" applyNumberFormat="1" applyFill="1" applyBorder="1" applyAlignment="1" applyProtection="1">
      <alignment horizontal="left" vertical="top" wrapText="1"/>
    </xf>
    <xf numFmtId="0" fontId="11" fillId="3" borderId="37" xfId="5" applyFont="1" applyFill="1" applyBorder="1" applyAlignment="1" applyProtection="1">
      <alignment horizontal="left" vertical="top" wrapText="1"/>
    </xf>
    <xf numFmtId="49" fontId="11" fillId="3" borderId="37" xfId="5" applyNumberFormat="1" applyFont="1" applyFill="1" applyBorder="1" applyAlignment="1" applyProtection="1">
      <alignment horizontal="left" vertical="top" wrapText="1"/>
    </xf>
    <xf numFmtId="0" fontId="17" fillId="3" borderId="19" xfId="5" applyFont="1" applyFill="1" applyBorder="1" applyAlignment="1" applyProtection="1">
      <alignment vertical="top" wrapText="1"/>
    </xf>
    <xf numFmtId="0" fontId="12" fillId="3" borderId="0" xfId="5" applyFill="1" applyAlignment="1" applyProtection="1">
      <alignment horizontal="left" vertical="top" wrapText="1"/>
    </xf>
    <xf numFmtId="0" fontId="14" fillId="3" borderId="0" xfId="5" applyFont="1" applyFill="1" applyAlignment="1" applyProtection="1">
      <alignment horizontal="left" vertical="top" wrapText="1"/>
    </xf>
    <xf numFmtId="0" fontId="11" fillId="2" borderId="0" xfId="4" applyFill="1" applyProtection="1"/>
    <xf numFmtId="0" fontId="11" fillId="2" borderId="22" xfId="4" applyFill="1" applyBorder="1" applyProtection="1"/>
    <xf numFmtId="0" fontId="19" fillId="2" borderId="0" xfId="4" applyFont="1" applyFill="1" applyProtection="1"/>
    <xf numFmtId="0" fontId="11" fillId="2" borderId="0" xfId="4" applyFill="1" applyAlignment="1" applyProtection="1">
      <alignment horizontal="left" vertical="top"/>
    </xf>
    <xf numFmtId="0" fontId="11" fillId="2" borderId="0" xfId="4" applyFill="1" applyAlignment="1" applyProtection="1">
      <alignment vertical="top"/>
      <protection locked="0"/>
    </xf>
    <xf numFmtId="0" fontId="21" fillId="2" borderId="0" xfId="4" applyFont="1" applyFill="1" applyAlignment="1" applyProtection="1">
      <alignment horizontal="center" vertical="top"/>
    </xf>
    <xf numFmtId="0" fontId="11" fillId="2" borderId="0" xfId="4" applyFill="1" applyAlignment="1" applyProtection="1">
      <alignment horizontal="center" vertical="top"/>
      <protection locked="0"/>
    </xf>
    <xf numFmtId="0" fontId="11" fillId="2" borderId="35" xfId="4" applyFill="1" applyBorder="1" applyAlignment="1" applyProtection="1">
      <alignment horizontal="center" vertical="center" textRotation="90" wrapText="1"/>
    </xf>
    <xf numFmtId="0" fontId="22" fillId="2" borderId="36" xfId="4" applyFont="1" applyFill="1" applyBorder="1" applyAlignment="1" applyProtection="1">
      <alignment vertical="top" wrapText="1"/>
    </xf>
    <xf numFmtId="0" fontId="11" fillId="3" borderId="37" xfId="4" applyFill="1" applyBorder="1" applyAlignment="1" applyProtection="1">
      <alignment horizontal="left" vertical="top" wrapText="1"/>
    </xf>
    <xf numFmtId="0" fontId="11" fillId="3" borderId="37" xfId="4" applyFont="1" applyFill="1" applyBorder="1" applyAlignment="1" applyProtection="1">
      <alignment horizontal="left" vertical="top" wrapText="1"/>
    </xf>
    <xf numFmtId="0" fontId="11" fillId="3" borderId="0" xfId="4" applyFill="1" applyProtection="1"/>
    <xf numFmtId="0" fontId="11" fillId="3" borderId="0" xfId="4" applyFill="1" applyAlignment="1" applyProtection="1">
      <alignment horizontal="left" vertical="top" wrapText="1"/>
    </xf>
    <xf numFmtId="0" fontId="19" fillId="3" borderId="0" xfId="4" applyFont="1" applyFill="1" applyAlignment="1" applyProtection="1">
      <alignment horizontal="left" vertical="top" wrapText="1"/>
    </xf>
    <xf numFmtId="0" fontId="11" fillId="2" borderId="37" xfId="4" applyFill="1" applyBorder="1" applyAlignment="1" applyProtection="1">
      <alignment horizontal="left" vertical="top" wrapText="1"/>
    </xf>
    <xf numFmtId="0" fontId="11" fillId="2" borderId="37" xfId="4" applyFont="1" applyFill="1" applyBorder="1" applyAlignment="1" applyProtection="1">
      <alignment horizontal="left" vertical="top" wrapText="1"/>
    </xf>
    <xf numFmtId="164" fontId="11" fillId="2" borderId="37" xfId="4" applyNumberFormat="1" applyFill="1" applyBorder="1" applyAlignment="1" applyProtection="1">
      <alignment horizontal="left" vertical="top" wrapText="1"/>
    </xf>
    <xf numFmtId="0" fontId="11" fillId="2" borderId="0" xfId="4" applyFill="1" applyAlignment="1" applyProtection="1">
      <alignment horizontal="left" vertical="top" wrapText="1"/>
    </xf>
    <xf numFmtId="0" fontId="19" fillId="2" borderId="0" xfId="4" applyFont="1" applyFill="1" applyAlignment="1" applyProtection="1">
      <alignment horizontal="left" vertical="top" wrapText="1"/>
    </xf>
    <xf numFmtId="164" fontId="11" fillId="3" borderId="37" xfId="4" applyNumberFormat="1" applyFill="1" applyBorder="1" applyAlignment="1" applyProtection="1">
      <alignment horizontal="left" vertical="top" wrapText="1"/>
    </xf>
    <xf numFmtId="0" fontId="6" fillId="2" borderId="1" xfId="1" applyFill="1" applyBorder="1" applyAlignment="1">
      <alignment horizontal="center" vertical="center" textRotation="90" wrapText="1"/>
    </xf>
    <xf numFmtId="164" fontId="6" fillId="3" borderId="16" xfId="1" applyNumberFormat="1" applyFill="1" applyBorder="1" applyAlignment="1">
      <alignment horizontal="left" vertical="top" wrapText="1"/>
    </xf>
    <xf numFmtId="0" fontId="11" fillId="2" borderId="35" xfId="4" applyFill="1" applyBorder="1" applyAlignment="1" applyProtection="1">
      <alignment horizontal="center" vertical="center" textRotation="90" wrapText="1"/>
    </xf>
    <xf numFmtId="49" fontId="6" fillId="2" borderId="16" xfId="1" applyNumberFormat="1" applyFont="1" applyFill="1" applyBorder="1" applyAlignment="1">
      <alignment horizontal="left" vertical="top" wrapText="1"/>
    </xf>
    <xf numFmtId="0" fontId="14" fillId="2" borderId="0" xfId="4" applyFont="1" applyFill="1" applyProtection="1"/>
    <xf numFmtId="0" fontId="16" fillId="2" borderId="0" xfId="4" applyFont="1" applyFill="1" applyAlignment="1" applyProtection="1">
      <alignment horizontal="center" vertical="top"/>
    </xf>
    <xf numFmtId="0" fontId="17" fillId="2" borderId="36" xfId="4" applyFont="1" applyFill="1" applyBorder="1" applyAlignment="1" applyProtection="1">
      <alignment vertical="top" wrapText="1"/>
    </xf>
    <xf numFmtId="0" fontId="14" fillId="2" borderId="0" xfId="4" applyFont="1" applyFill="1" applyAlignment="1" applyProtection="1">
      <alignment horizontal="left" vertical="top" wrapText="1"/>
    </xf>
    <xf numFmtId="0" fontId="11" fillId="2" borderId="35" xfId="4" applyFill="1" applyBorder="1" applyAlignment="1" applyProtection="1">
      <alignment horizontal="center" vertical="center" textRotation="90" wrapText="1"/>
    </xf>
    <xf numFmtId="0" fontId="6" fillId="2" borderId="1" xfId="1" applyFill="1" applyBorder="1" applyAlignment="1">
      <alignment horizontal="center" vertical="center" textRotation="90" wrapText="1"/>
    </xf>
    <xf numFmtId="0" fontId="11" fillId="4" borderId="37" xfId="4" applyFill="1" applyBorder="1" applyAlignment="1" applyProtection="1">
      <alignment horizontal="left" vertical="top" wrapText="1"/>
    </xf>
    <xf numFmtId="0" fontId="11" fillId="4" borderId="37" xfId="4" applyFont="1" applyFill="1" applyBorder="1" applyAlignment="1" applyProtection="1">
      <alignment horizontal="left" vertical="top" wrapText="1"/>
    </xf>
    <xf numFmtId="49" fontId="11" fillId="4" borderId="37" xfId="4" applyNumberFormat="1" applyFont="1" applyFill="1" applyBorder="1" applyAlignment="1" applyProtection="1">
      <alignment horizontal="left" vertical="top" wrapText="1"/>
    </xf>
    <xf numFmtId="0" fontId="11" fillId="4" borderId="0" xfId="4" applyFill="1" applyProtection="1"/>
    <xf numFmtId="0" fontId="10" fillId="4" borderId="16" xfId="1" applyFont="1" applyFill="1" applyBorder="1" applyAlignment="1">
      <alignment horizontal="left" vertical="top" wrapText="1"/>
    </xf>
    <xf numFmtId="0" fontId="11" fillId="2" borderId="39" xfId="4" applyFill="1" applyBorder="1" applyAlignment="1" applyProtection="1">
      <alignment horizontal="left" vertical="top" wrapText="1"/>
    </xf>
    <xf numFmtId="0" fontId="10" fillId="2" borderId="38" xfId="1" applyFont="1" applyFill="1" applyBorder="1" applyAlignment="1">
      <alignment horizontal="left" vertical="top" wrapText="1"/>
    </xf>
    <xf numFmtId="0" fontId="10" fillId="2" borderId="19" xfId="1" applyFont="1" applyFill="1" applyBorder="1" applyAlignment="1">
      <alignment horizontal="left" vertical="top" wrapText="1"/>
    </xf>
    <xf numFmtId="49" fontId="10" fillId="2" borderId="19" xfId="1" applyNumberFormat="1" applyFont="1" applyFill="1" applyBorder="1" applyAlignment="1">
      <alignment horizontal="left" vertical="top" wrapText="1"/>
    </xf>
    <xf numFmtId="0" fontId="6" fillId="2" borderId="1" xfId="1" applyFill="1" applyBorder="1" applyAlignment="1">
      <alignment horizontal="center" vertical="center" textRotation="90" wrapText="1"/>
    </xf>
    <xf numFmtId="0" fontId="10" fillId="4" borderId="18" xfId="1" applyFont="1" applyFill="1" applyBorder="1" applyAlignment="1">
      <alignment horizontal="left" vertical="top" wrapText="1"/>
    </xf>
    <xf numFmtId="0" fontId="6" fillId="4" borderId="16" xfId="1" applyFill="1" applyBorder="1" applyAlignment="1">
      <alignment horizontal="left" vertical="top" wrapText="1"/>
    </xf>
    <xf numFmtId="164" fontId="6" fillId="4" borderId="16" xfId="1" applyNumberFormat="1" applyFill="1" applyBorder="1" applyAlignment="1">
      <alignment horizontal="left" vertical="top" wrapText="1"/>
    </xf>
    <xf numFmtId="0" fontId="10" fillId="4" borderId="40" xfId="1" applyFont="1" applyFill="1" applyBorder="1" applyAlignment="1">
      <alignment horizontal="left" vertical="top" wrapText="1"/>
    </xf>
    <xf numFmtId="0" fontId="10" fillId="4" borderId="20" xfId="1" applyFont="1" applyFill="1" applyBorder="1" applyAlignment="1">
      <alignment horizontal="left" vertical="top" wrapText="1"/>
    </xf>
    <xf numFmtId="49" fontId="10" fillId="4" borderId="20" xfId="1" applyNumberFormat="1" applyFont="1" applyFill="1" applyBorder="1" applyAlignment="1">
      <alignment horizontal="left" vertical="top" wrapText="1"/>
    </xf>
    <xf numFmtId="0" fontId="6" fillId="4" borderId="0" xfId="1" applyFill="1"/>
    <xf numFmtId="0" fontId="6" fillId="4" borderId="19" xfId="1" applyFill="1" applyBorder="1" applyAlignment="1">
      <alignment horizontal="left" vertical="top" wrapText="1"/>
    </xf>
    <xf numFmtId="0" fontId="11" fillId="4" borderId="19" xfId="4" applyFont="1" applyFill="1" applyBorder="1" applyAlignment="1" applyProtection="1">
      <alignment horizontal="left" vertical="top" wrapText="1"/>
    </xf>
    <xf numFmtId="164" fontId="6" fillId="4" borderId="38" xfId="1" applyNumberFormat="1" applyFill="1" applyBorder="1" applyAlignment="1">
      <alignment horizontal="left" vertical="top" wrapText="1"/>
    </xf>
    <xf numFmtId="0" fontId="10" fillId="4" borderId="19" xfId="1" applyFont="1" applyFill="1" applyBorder="1" applyAlignment="1">
      <alignment horizontal="left" vertical="top" wrapText="1"/>
    </xf>
    <xf numFmtId="49" fontId="10" fillId="4" borderId="19" xfId="1" applyNumberFormat="1" applyFont="1" applyFill="1" applyBorder="1" applyAlignment="1">
      <alignment horizontal="left" vertical="top" wrapText="1"/>
    </xf>
    <xf numFmtId="0" fontId="11" fillId="4" borderId="41" xfId="4" applyFill="1" applyBorder="1" applyAlignment="1" applyProtection="1">
      <alignment horizontal="left" vertical="top" wrapText="1"/>
    </xf>
    <xf numFmtId="164" fontId="11" fillId="4" borderId="41" xfId="4" applyNumberFormat="1" applyFill="1" applyBorder="1" applyAlignment="1" applyProtection="1">
      <alignment horizontal="left" vertical="top" wrapText="1"/>
    </xf>
    <xf numFmtId="0" fontId="11" fillId="4" borderId="41" xfId="4" applyFont="1" applyFill="1" applyBorder="1" applyAlignment="1" applyProtection="1">
      <alignment horizontal="left" vertical="top" wrapText="1"/>
    </xf>
    <xf numFmtId="0" fontId="11" fillId="4" borderId="19" xfId="4" applyFill="1" applyBorder="1" applyAlignment="1" applyProtection="1">
      <alignment horizontal="left" vertical="top" wrapText="1"/>
    </xf>
    <xf numFmtId="0" fontId="6" fillId="4" borderId="16" xfId="1" applyFont="1" applyFill="1" applyBorder="1" applyAlignment="1">
      <alignment horizontal="left" vertical="top" wrapText="1"/>
    </xf>
    <xf numFmtId="164" fontId="11" fillId="4" borderId="19" xfId="4" applyNumberFormat="1" applyFill="1" applyBorder="1" applyAlignment="1" applyProtection="1">
      <alignment horizontal="left" vertical="top" wrapText="1"/>
    </xf>
    <xf numFmtId="0" fontId="11" fillId="4" borderId="20" xfId="4" applyFill="1" applyBorder="1" applyAlignment="1" applyProtection="1">
      <alignment horizontal="left" vertical="top" wrapText="1"/>
    </xf>
    <xf numFmtId="0" fontId="6" fillId="4" borderId="21" xfId="1" applyFont="1" applyFill="1" applyBorder="1" applyAlignment="1">
      <alignment horizontal="left" vertical="top" wrapText="1"/>
    </xf>
    <xf numFmtId="164" fontId="11" fillId="4" borderId="20" xfId="4" applyNumberFormat="1" applyFill="1" applyBorder="1" applyAlignment="1" applyProtection="1">
      <alignment horizontal="left" vertical="top" wrapText="1"/>
    </xf>
    <xf numFmtId="0" fontId="11" fillId="4" borderId="20" xfId="4" applyFont="1" applyFill="1" applyBorder="1" applyAlignment="1" applyProtection="1">
      <alignment horizontal="left" vertical="top" wrapText="1"/>
    </xf>
    <xf numFmtId="0" fontId="6" fillId="3" borderId="17" xfId="1" applyFill="1" applyBorder="1" applyAlignment="1">
      <alignment horizontal="left" vertical="top" wrapText="1"/>
    </xf>
    <xf numFmtId="0" fontId="6" fillId="3" borderId="17" xfId="1" applyFont="1" applyFill="1" applyBorder="1" applyAlignment="1">
      <alignment horizontal="left" vertical="top" wrapText="1"/>
    </xf>
    <xf numFmtId="0" fontId="6" fillId="3" borderId="42" xfId="1" applyFill="1" applyBorder="1" applyAlignment="1">
      <alignment horizontal="left" vertical="top" wrapText="1"/>
    </xf>
    <xf numFmtId="0" fontId="6" fillId="3" borderId="19" xfId="1" applyFill="1" applyBorder="1" applyAlignment="1">
      <alignment horizontal="left" vertical="top" wrapText="1"/>
    </xf>
    <xf numFmtId="0" fontId="6" fillId="3" borderId="43" xfId="1" applyFill="1" applyBorder="1" applyAlignment="1">
      <alignment horizontal="left" vertical="top" wrapText="1"/>
    </xf>
    <xf numFmtId="0" fontId="11" fillId="3" borderId="19" xfId="4" applyFill="1" applyBorder="1" applyAlignment="1" applyProtection="1">
      <alignment horizontal="left" vertical="top" wrapText="1"/>
    </xf>
    <xf numFmtId="0" fontId="11" fillId="3" borderId="19" xfId="4" applyFont="1" applyFill="1" applyBorder="1" applyAlignment="1" applyProtection="1">
      <alignment horizontal="left" vertical="top" wrapText="1"/>
    </xf>
    <xf numFmtId="49" fontId="6" fillId="3" borderId="17" xfId="1" applyNumberFormat="1" applyFont="1" applyFill="1" applyBorder="1" applyAlignment="1">
      <alignment horizontal="left" vertical="top" wrapText="1"/>
    </xf>
    <xf numFmtId="0" fontId="6" fillId="4" borderId="20" xfId="1" applyFont="1" applyFill="1" applyBorder="1" applyAlignment="1">
      <alignment horizontal="left" vertical="top" wrapText="1"/>
    </xf>
    <xf numFmtId="0" fontId="6" fillId="4" borderId="0" xfId="1" applyFill="1" applyAlignment="1">
      <alignment horizontal="left" vertical="top" wrapText="1"/>
    </xf>
    <xf numFmtId="0" fontId="1" fillId="4" borderId="0" xfId="1" applyFont="1" applyFill="1" applyAlignment="1">
      <alignment horizontal="left" vertical="top" wrapText="1"/>
    </xf>
    <xf numFmtId="164" fontId="11" fillId="4" borderId="37" xfId="4" applyNumberFormat="1" applyFill="1" applyBorder="1" applyAlignment="1" applyProtection="1">
      <alignment horizontal="left" vertical="top" wrapText="1"/>
    </xf>
    <xf numFmtId="0" fontId="6" fillId="4" borderId="19" xfId="1" applyFont="1" applyFill="1" applyBorder="1" applyAlignment="1">
      <alignment horizontal="left" vertical="top" wrapText="1"/>
    </xf>
    <xf numFmtId="164" fontId="6" fillId="4" borderId="19" xfId="1" applyNumberFormat="1" applyFill="1" applyBorder="1" applyAlignment="1">
      <alignment horizontal="left" vertical="top" wrapText="1"/>
    </xf>
    <xf numFmtId="0" fontId="11" fillId="4" borderId="44" xfId="4" applyFill="1" applyBorder="1" applyAlignment="1" applyProtection="1">
      <alignment horizontal="left" vertical="top" wrapText="1"/>
    </xf>
    <xf numFmtId="0" fontId="6" fillId="4" borderId="17" xfId="1" applyFont="1" applyFill="1" applyBorder="1" applyAlignment="1">
      <alignment horizontal="left" vertical="top" wrapText="1"/>
    </xf>
    <xf numFmtId="164" fontId="11" fillId="4" borderId="44" xfId="4" applyNumberFormat="1" applyFill="1" applyBorder="1" applyAlignment="1" applyProtection="1">
      <alignment horizontal="left" vertical="top" wrapText="1"/>
    </xf>
    <xf numFmtId="0" fontId="11" fillId="4" borderId="44" xfId="4" applyFont="1" applyFill="1" applyBorder="1" applyAlignment="1" applyProtection="1">
      <alignment horizontal="left" vertical="top" wrapText="1"/>
    </xf>
    <xf numFmtId="0" fontId="11" fillId="3" borderId="41" xfId="4" applyFill="1" applyBorder="1" applyAlignment="1" applyProtection="1">
      <alignment horizontal="left" vertical="top" wrapText="1"/>
    </xf>
    <xf numFmtId="164" fontId="6" fillId="3" borderId="38" xfId="1" applyNumberFormat="1" applyFill="1" applyBorder="1" applyAlignment="1">
      <alignment horizontal="left" vertical="top" wrapText="1"/>
    </xf>
    <xf numFmtId="0" fontId="6" fillId="3" borderId="18" xfId="1" applyFill="1" applyBorder="1" applyAlignment="1">
      <alignment horizontal="left" vertical="top" wrapText="1"/>
    </xf>
    <xf numFmtId="0" fontId="6" fillId="4" borderId="18" xfId="1" applyFill="1" applyBorder="1" applyAlignment="1">
      <alignment horizontal="left" vertical="top" wrapText="1"/>
    </xf>
    <xf numFmtId="0" fontId="6" fillId="4" borderId="45" xfId="1" applyFill="1" applyBorder="1" applyAlignment="1">
      <alignment horizontal="left" vertical="top" wrapText="1"/>
    </xf>
    <xf numFmtId="0" fontId="6" fillId="4" borderId="17" xfId="1" applyFill="1" applyBorder="1" applyAlignment="1">
      <alignment horizontal="left" vertical="top" wrapText="1"/>
    </xf>
    <xf numFmtId="0" fontId="6" fillId="4" borderId="38" xfId="1" applyFill="1" applyBorder="1" applyAlignment="1">
      <alignment horizontal="left" vertical="top" wrapText="1"/>
    </xf>
    <xf numFmtId="0" fontId="10" fillId="3" borderId="40" xfId="1" applyFont="1" applyFill="1" applyBorder="1" applyAlignment="1">
      <alignment horizontal="left" vertical="top" wrapText="1"/>
    </xf>
    <xf numFmtId="0" fontId="10" fillId="4" borderId="0" xfId="1" applyFont="1" applyFill="1" applyBorder="1" applyAlignment="1">
      <alignment horizontal="left" vertical="top" wrapText="1"/>
    </xf>
    <xf numFmtId="0" fontId="10" fillId="4" borderId="21" xfId="1" applyFont="1" applyFill="1" applyBorder="1" applyAlignment="1">
      <alignment horizontal="left" vertical="top" wrapText="1"/>
    </xf>
    <xf numFmtId="0" fontId="11" fillId="4" borderId="46" xfId="4" applyFill="1" applyBorder="1" applyAlignment="1" applyProtection="1">
      <alignment horizontal="left" vertical="top" wrapText="1"/>
    </xf>
    <xf numFmtId="164" fontId="6" fillId="4" borderId="21" xfId="1" applyNumberFormat="1" applyFill="1" applyBorder="1" applyAlignment="1">
      <alignment horizontal="left" vertical="top" wrapText="1"/>
    </xf>
    <xf numFmtId="0" fontId="6" fillId="4" borderId="40" xfId="1" applyFill="1" applyBorder="1" applyAlignment="1">
      <alignment horizontal="left" vertical="top" wrapText="1"/>
    </xf>
    <xf numFmtId="164" fontId="6" fillId="4" borderId="20" xfId="1" applyNumberFormat="1" applyFill="1" applyBorder="1" applyAlignment="1">
      <alignment horizontal="left" vertical="top" wrapText="1"/>
    </xf>
    <xf numFmtId="0" fontId="6" fillId="4" borderId="20" xfId="1" applyFill="1" applyBorder="1" applyAlignment="1">
      <alignment horizontal="left" vertical="top" wrapText="1"/>
    </xf>
    <xf numFmtId="0" fontId="6" fillId="4" borderId="21" xfId="1" applyFill="1" applyBorder="1" applyAlignment="1">
      <alignment horizontal="left" vertical="top" wrapText="1"/>
    </xf>
    <xf numFmtId="0" fontId="6" fillId="2" borderId="1" xfId="1" applyFill="1" applyBorder="1" applyAlignment="1">
      <alignment horizontal="center" vertical="center" textRotation="90" wrapText="1"/>
    </xf>
    <xf numFmtId="0" fontId="10" fillId="4" borderId="47" xfId="1" applyFont="1" applyFill="1" applyBorder="1" applyAlignment="1">
      <alignment horizontal="left" vertical="top" wrapText="1"/>
    </xf>
    <xf numFmtId="0" fontId="11" fillId="2" borderId="19" xfId="4" applyFill="1" applyBorder="1" applyAlignment="1" applyProtection="1">
      <alignment horizontal="left" vertical="top" wrapText="1"/>
    </xf>
    <xf numFmtId="164" fontId="11" fillId="2" borderId="19" xfId="4" applyNumberFormat="1" applyFill="1" applyBorder="1" applyAlignment="1" applyProtection="1">
      <alignment horizontal="left" vertical="top" wrapText="1"/>
    </xf>
    <xf numFmtId="0" fontId="11" fillId="2" borderId="19" xfId="4" applyFont="1" applyFill="1" applyBorder="1" applyAlignment="1" applyProtection="1">
      <alignment horizontal="left" vertical="top" wrapText="1"/>
    </xf>
    <xf numFmtId="0" fontId="11" fillId="0" borderId="37" xfId="4" applyFill="1" applyBorder="1" applyAlignment="1" applyProtection="1">
      <alignment horizontal="left" vertical="top" wrapText="1"/>
    </xf>
    <xf numFmtId="0" fontId="6" fillId="0" borderId="16" xfId="1" applyFont="1" applyFill="1" applyBorder="1" applyAlignment="1">
      <alignment horizontal="left" vertical="top" wrapText="1"/>
    </xf>
    <xf numFmtId="0" fontId="6" fillId="0" borderId="0" xfId="1" applyFill="1" applyBorder="1" applyAlignment="1">
      <alignment horizontal="left" vertical="top" wrapText="1"/>
    </xf>
    <xf numFmtId="0" fontId="1" fillId="0" borderId="0" xfId="1" applyFont="1" applyFill="1" applyAlignment="1">
      <alignment horizontal="left" vertical="top" wrapText="1"/>
    </xf>
    <xf numFmtId="0" fontId="11" fillId="0" borderId="41" xfId="4" applyFill="1" applyBorder="1" applyAlignment="1" applyProtection="1">
      <alignment horizontal="left" vertical="top" wrapText="1"/>
    </xf>
    <xf numFmtId="0" fontId="11" fillId="0" borderId="37" xfId="4" applyFont="1" applyFill="1" applyBorder="1" applyAlignment="1" applyProtection="1">
      <alignment horizontal="left" vertical="top" wrapText="1"/>
    </xf>
    <xf numFmtId="0" fontId="11" fillId="0" borderId="19" xfId="4" applyFill="1" applyBorder="1" applyAlignment="1" applyProtection="1">
      <alignment horizontal="left" vertical="top" wrapText="1"/>
    </xf>
    <xf numFmtId="164" fontId="11" fillId="0" borderId="19" xfId="4" applyNumberFormat="1" applyFill="1" applyBorder="1" applyAlignment="1" applyProtection="1">
      <alignment horizontal="left" vertical="top" wrapText="1"/>
    </xf>
    <xf numFmtId="0" fontId="11" fillId="0" borderId="19" xfId="4" applyFont="1" applyFill="1" applyBorder="1" applyAlignment="1" applyProtection="1">
      <alignment horizontal="left" vertical="top" wrapText="1"/>
    </xf>
    <xf numFmtId="0" fontId="6" fillId="2" borderId="0" xfId="0" applyFont="1" applyFill="1"/>
    <xf numFmtId="0" fontId="0" fillId="2" borderId="19" xfId="0" applyFill="1" applyBorder="1"/>
    <xf numFmtId="0" fontId="6" fillId="2" borderId="19" xfId="0" applyFont="1" applyFill="1" applyBorder="1" applyAlignment="1">
      <alignment wrapText="1"/>
    </xf>
    <xf numFmtId="0" fontId="0" fillId="2" borderId="48" xfId="0" applyFill="1" applyBorder="1"/>
    <xf numFmtId="0" fontId="0" fillId="2" borderId="49" xfId="0" applyFill="1" applyBorder="1"/>
    <xf numFmtId="0" fontId="0" fillId="2" borderId="50" xfId="0" applyFill="1" applyBorder="1"/>
    <xf numFmtId="0" fontId="23" fillId="2" borderId="19" xfId="0" applyFont="1" applyFill="1" applyBorder="1"/>
    <xf numFmtId="0" fontId="23" fillId="2" borderId="48" xfId="0" applyFont="1" applyFill="1" applyBorder="1"/>
    <xf numFmtId="0" fontId="23" fillId="2" borderId="51" xfId="0" applyFont="1" applyFill="1" applyBorder="1"/>
    <xf numFmtId="0" fontId="23" fillId="2" borderId="49" xfId="0" applyFont="1" applyFill="1" applyBorder="1"/>
    <xf numFmtId="0" fontId="0" fillId="2" borderId="11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2" applyFont="1" applyFill="1" applyAlignment="1">
      <alignment horizontal="left" vertical="top"/>
    </xf>
    <xf numFmtId="0" fontId="7" fillId="2" borderId="0" xfId="2" applyFill="1" applyAlignment="1">
      <alignment horizontal="center"/>
    </xf>
    <xf numFmtId="0" fontId="5" fillId="2" borderId="15" xfId="2" applyFont="1" applyFill="1" applyBorder="1" applyAlignment="1">
      <alignment horizontal="center"/>
    </xf>
    <xf numFmtId="0" fontId="7" fillId="2" borderId="15" xfId="2" applyFill="1" applyBorder="1" applyAlignment="1">
      <alignment horizontal="center"/>
    </xf>
    <xf numFmtId="0" fontId="7" fillId="2" borderId="4" xfId="2" applyFill="1" applyBorder="1" applyAlignment="1">
      <alignment horizontal="center" vertical="center" wrapText="1"/>
    </xf>
    <xf numFmtId="0" fontId="7" fillId="2" borderId="5" xfId="2" applyFill="1" applyBorder="1" applyAlignment="1">
      <alignment horizontal="center" vertical="center" wrapText="1"/>
    </xf>
    <xf numFmtId="0" fontId="7" fillId="2" borderId="6" xfId="2" applyFill="1" applyBorder="1" applyAlignment="1">
      <alignment horizontal="center" vertical="center" wrapText="1"/>
    </xf>
    <xf numFmtId="0" fontId="7" fillId="2" borderId="11" xfId="2" applyFill="1" applyBorder="1" applyAlignment="1">
      <alignment horizontal="center" vertical="center" textRotation="90" wrapText="1"/>
    </xf>
    <xf numFmtId="0" fontId="7" fillId="2" borderId="1" xfId="2" applyFill="1" applyBorder="1" applyAlignment="1">
      <alignment horizontal="center" vertical="center" textRotation="90" wrapText="1"/>
    </xf>
    <xf numFmtId="0" fontId="7" fillId="2" borderId="7" xfId="2" applyFill="1" applyBorder="1" applyAlignment="1">
      <alignment horizontal="center" vertical="center" textRotation="90" wrapText="1"/>
    </xf>
    <xf numFmtId="0" fontId="7" fillId="2" borderId="8" xfId="2" applyFill="1" applyBorder="1" applyAlignment="1">
      <alignment horizontal="center" vertical="center" textRotation="90" wrapText="1"/>
    </xf>
    <xf numFmtId="0" fontId="7" fillId="2" borderId="9" xfId="2" applyFill="1" applyBorder="1" applyAlignment="1">
      <alignment horizontal="center" vertical="center" wrapText="1"/>
    </xf>
    <xf numFmtId="0" fontId="7" fillId="2" borderId="10" xfId="2" applyFill="1" applyBorder="1" applyAlignment="1">
      <alignment horizontal="center" vertical="center" wrapText="1"/>
    </xf>
    <xf numFmtId="0" fontId="7" fillId="2" borderId="11" xfId="2" applyFill="1" applyBorder="1" applyAlignment="1">
      <alignment horizontal="center" vertical="center" wrapText="1"/>
    </xf>
    <xf numFmtId="0" fontId="7" fillId="2" borderId="12" xfId="2" applyFill="1" applyBorder="1" applyAlignment="1">
      <alignment horizontal="center" vertical="center" wrapText="1"/>
    </xf>
    <xf numFmtId="0" fontId="7" fillId="2" borderId="13" xfId="2" applyFill="1" applyBorder="1" applyAlignment="1">
      <alignment horizontal="center" vertical="center" wrapText="1"/>
    </xf>
    <xf numFmtId="0" fontId="7" fillId="2" borderId="14" xfId="2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top"/>
    </xf>
    <xf numFmtId="0" fontId="6" fillId="2" borderId="0" xfId="1" applyFill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6" fillId="2" borderId="15" xfId="1" applyFill="1" applyBorder="1" applyAlignment="1">
      <alignment horizontal="center"/>
    </xf>
    <xf numFmtId="0" fontId="6" fillId="2" borderId="4" xfId="1" applyFill="1" applyBorder="1" applyAlignment="1">
      <alignment horizontal="center" vertical="center" wrapText="1"/>
    </xf>
    <xf numFmtId="0" fontId="6" fillId="2" borderId="5" xfId="1" applyFill="1" applyBorder="1" applyAlignment="1">
      <alignment horizontal="center" vertical="center" wrapText="1"/>
    </xf>
    <xf numFmtId="0" fontId="6" fillId="2" borderId="6" xfId="1" applyFill="1" applyBorder="1" applyAlignment="1">
      <alignment horizontal="center" vertical="center" wrapText="1"/>
    </xf>
    <xf numFmtId="0" fontId="6" fillId="2" borderId="11" xfId="1" applyFill="1" applyBorder="1" applyAlignment="1">
      <alignment horizontal="center" vertical="center" textRotation="90" wrapText="1"/>
    </xf>
    <xf numFmtId="0" fontId="6" fillId="2" borderId="1" xfId="1" applyFill="1" applyBorder="1" applyAlignment="1">
      <alignment horizontal="center" vertical="center" textRotation="90" wrapText="1"/>
    </xf>
    <xf numFmtId="0" fontId="6" fillId="2" borderId="7" xfId="1" applyFill="1" applyBorder="1" applyAlignment="1">
      <alignment horizontal="center" vertical="center" textRotation="90" wrapText="1"/>
    </xf>
    <xf numFmtId="0" fontId="6" fillId="2" borderId="8" xfId="1" applyFill="1" applyBorder="1" applyAlignment="1">
      <alignment horizontal="center" vertical="center" textRotation="90" wrapText="1"/>
    </xf>
    <xf numFmtId="0" fontId="6" fillId="2" borderId="9" xfId="1" applyFill="1" applyBorder="1" applyAlignment="1">
      <alignment horizontal="center" vertical="center" wrapText="1"/>
    </xf>
    <xf numFmtId="0" fontId="6" fillId="2" borderId="10" xfId="1" applyFill="1" applyBorder="1" applyAlignment="1">
      <alignment horizontal="center" vertical="center" wrapText="1"/>
    </xf>
    <xf numFmtId="0" fontId="6" fillId="2" borderId="11" xfId="1" applyFill="1" applyBorder="1" applyAlignment="1">
      <alignment horizontal="center" vertical="center" wrapText="1"/>
    </xf>
    <xf numFmtId="0" fontId="6" fillId="2" borderId="12" xfId="1" applyFill="1" applyBorder="1" applyAlignment="1">
      <alignment horizontal="center" vertical="center" wrapText="1"/>
    </xf>
    <xf numFmtId="0" fontId="6" fillId="2" borderId="13" xfId="1" applyFill="1" applyBorder="1" applyAlignment="1">
      <alignment horizontal="center" vertical="center" wrapText="1"/>
    </xf>
    <xf numFmtId="0" fontId="6" fillId="2" borderId="14" xfId="1" applyFill="1" applyBorder="1" applyAlignment="1">
      <alignment horizontal="center" vertical="center" wrapText="1"/>
    </xf>
    <xf numFmtId="0" fontId="12" fillId="2" borderId="27" xfId="5" applyFill="1" applyBorder="1" applyAlignment="1" applyProtection="1">
      <alignment horizontal="center" vertical="center" textRotation="90" wrapText="1"/>
    </xf>
    <xf numFmtId="0" fontId="12" fillId="2" borderId="31" xfId="5" applyFill="1" applyBorder="1" applyAlignment="1" applyProtection="1">
      <alignment horizontal="center" vertical="center" textRotation="90" wrapText="1"/>
    </xf>
    <xf numFmtId="0" fontId="12" fillId="2" borderId="24" xfId="5" applyFill="1" applyBorder="1" applyAlignment="1" applyProtection="1">
      <alignment horizontal="center" vertical="center" wrapText="1"/>
    </xf>
    <xf numFmtId="0" fontId="12" fillId="2" borderId="25" xfId="5" applyFill="1" applyBorder="1" applyAlignment="1" applyProtection="1">
      <alignment horizontal="center" vertical="center" wrapText="1"/>
    </xf>
    <xf numFmtId="0" fontId="12" fillId="2" borderId="26" xfId="5" applyFill="1" applyBorder="1" applyAlignment="1" applyProtection="1">
      <alignment horizontal="center" vertical="center" wrapText="1"/>
    </xf>
    <xf numFmtId="0" fontId="12" fillId="2" borderId="28" xfId="5" applyFill="1" applyBorder="1" applyAlignment="1" applyProtection="1">
      <alignment horizontal="center" vertical="center" wrapText="1"/>
    </xf>
    <xf numFmtId="0" fontId="12" fillId="2" borderId="29" xfId="5" applyFill="1" applyBorder="1" applyAlignment="1" applyProtection="1">
      <alignment horizontal="center" vertical="center" wrapText="1"/>
    </xf>
    <xf numFmtId="0" fontId="12" fillId="2" borderId="30" xfId="5" applyFill="1" applyBorder="1" applyAlignment="1" applyProtection="1">
      <alignment horizontal="center" vertical="center" wrapText="1"/>
    </xf>
    <xf numFmtId="0" fontId="12" fillId="2" borderId="32" xfId="5" applyFill="1" applyBorder="1" applyAlignment="1" applyProtection="1">
      <alignment horizontal="center" vertical="center" wrapText="1"/>
    </xf>
    <xf numFmtId="0" fontId="12" fillId="2" borderId="33" xfId="5" applyFill="1" applyBorder="1" applyAlignment="1" applyProtection="1">
      <alignment horizontal="center" vertical="center" wrapText="1"/>
    </xf>
    <xf numFmtId="0" fontId="12" fillId="2" borderId="34" xfId="5" applyFill="1" applyBorder="1" applyAlignment="1" applyProtection="1">
      <alignment horizontal="center" vertical="center" wrapText="1"/>
    </xf>
    <xf numFmtId="0" fontId="12" fillId="2" borderId="30" xfId="5" applyFill="1" applyBorder="1" applyAlignment="1" applyProtection="1">
      <alignment horizontal="center" vertical="center" textRotation="90" wrapText="1"/>
    </xf>
    <xf numFmtId="0" fontId="12" fillId="2" borderId="35" xfId="5" applyFill="1" applyBorder="1" applyAlignment="1" applyProtection="1">
      <alignment horizontal="center" vertical="center" textRotation="90" wrapText="1"/>
    </xf>
    <xf numFmtId="0" fontId="13" fillId="2" borderId="0" xfId="5" applyFont="1" applyFill="1" applyAlignment="1" applyProtection="1">
      <alignment horizontal="left" vertical="top"/>
    </xf>
    <xf numFmtId="0" fontId="12" fillId="2" borderId="0" xfId="5" applyFill="1" applyAlignment="1" applyProtection="1">
      <alignment horizontal="center"/>
    </xf>
    <xf numFmtId="0" fontId="15" fillId="2" borderId="23" xfId="5" applyFont="1" applyFill="1" applyBorder="1" applyAlignment="1" applyProtection="1">
      <alignment horizontal="center"/>
    </xf>
    <xf numFmtId="0" fontId="12" fillId="2" borderId="23" xfId="5" applyFill="1" applyBorder="1" applyAlignment="1" applyProtection="1">
      <alignment horizontal="center"/>
    </xf>
    <xf numFmtId="0" fontId="18" fillId="2" borderId="0" xfId="4" applyFont="1" applyFill="1" applyAlignment="1" applyProtection="1">
      <alignment horizontal="left" vertical="top"/>
    </xf>
    <xf numFmtId="0" fontId="11" fillId="2" borderId="0" xfId="4" applyFill="1" applyAlignment="1" applyProtection="1">
      <alignment horizontal="center"/>
    </xf>
    <xf numFmtId="0" fontId="20" fillId="2" borderId="23" xfId="4" applyFont="1" applyFill="1" applyBorder="1" applyAlignment="1" applyProtection="1">
      <alignment horizontal="center"/>
    </xf>
    <xf numFmtId="0" fontId="11" fillId="2" borderId="23" xfId="4" applyFill="1" applyBorder="1" applyAlignment="1" applyProtection="1">
      <alignment horizontal="center"/>
    </xf>
    <xf numFmtId="0" fontId="11" fillId="2" borderId="24" xfId="4" applyFill="1" applyBorder="1" applyAlignment="1" applyProtection="1">
      <alignment horizontal="center" vertical="center" wrapText="1"/>
    </xf>
    <xf numFmtId="0" fontId="11" fillId="2" borderId="25" xfId="4" applyFill="1" applyBorder="1" applyAlignment="1" applyProtection="1">
      <alignment horizontal="center" vertical="center" wrapText="1"/>
    </xf>
    <xf numFmtId="0" fontId="11" fillId="2" borderId="26" xfId="4" applyFill="1" applyBorder="1" applyAlignment="1" applyProtection="1">
      <alignment horizontal="center" vertical="center" wrapText="1"/>
    </xf>
    <xf numFmtId="0" fontId="11" fillId="2" borderId="30" xfId="4" applyFill="1" applyBorder="1" applyAlignment="1" applyProtection="1">
      <alignment horizontal="center" vertical="center" textRotation="90" wrapText="1"/>
    </xf>
    <xf numFmtId="0" fontId="11" fillId="2" borderId="35" xfId="4" applyFill="1" applyBorder="1" applyAlignment="1" applyProtection="1">
      <alignment horizontal="center" vertical="center" textRotation="90" wrapText="1"/>
    </xf>
    <xf numFmtId="0" fontId="11" fillId="2" borderId="27" xfId="4" applyFill="1" applyBorder="1" applyAlignment="1" applyProtection="1">
      <alignment horizontal="center" vertical="center" textRotation="90" wrapText="1"/>
    </xf>
    <xf numFmtId="0" fontId="11" fillId="2" borderId="31" xfId="4" applyFill="1" applyBorder="1" applyAlignment="1" applyProtection="1">
      <alignment horizontal="center" vertical="center" textRotation="90" wrapText="1"/>
    </xf>
    <xf numFmtId="0" fontId="11" fillId="2" borderId="28" xfId="4" applyFill="1" applyBorder="1" applyAlignment="1" applyProtection="1">
      <alignment horizontal="center" vertical="center" wrapText="1"/>
    </xf>
    <xf numFmtId="0" fontId="11" fillId="2" borderId="29" xfId="4" applyFill="1" applyBorder="1" applyAlignment="1" applyProtection="1">
      <alignment horizontal="center" vertical="center" wrapText="1"/>
    </xf>
    <xf numFmtId="0" fontId="11" fillId="2" borderId="30" xfId="4" applyFill="1" applyBorder="1" applyAlignment="1" applyProtection="1">
      <alignment horizontal="center" vertical="center" wrapText="1"/>
    </xf>
    <xf numFmtId="0" fontId="11" fillId="2" borderId="32" xfId="4" applyFill="1" applyBorder="1" applyAlignment="1" applyProtection="1">
      <alignment horizontal="center" vertical="center" wrapText="1"/>
    </xf>
    <xf numFmtId="0" fontId="11" fillId="2" borderId="33" xfId="4" applyFill="1" applyBorder="1" applyAlignment="1" applyProtection="1">
      <alignment horizontal="center" vertical="center" wrapText="1"/>
    </xf>
    <xf numFmtId="0" fontId="11" fillId="2" borderId="34" xfId="4" applyFill="1" applyBorder="1" applyAlignment="1" applyProtection="1">
      <alignment horizontal="center" vertical="center" wrapText="1"/>
    </xf>
    <xf numFmtId="0" fontId="13" fillId="2" borderId="0" xfId="4" applyFont="1" applyFill="1" applyAlignment="1" applyProtection="1">
      <alignment horizontal="left" vertical="top"/>
    </xf>
    <xf numFmtId="0" fontId="15" fillId="2" borderId="23" xfId="4" applyFont="1" applyFill="1" applyBorder="1" applyAlignment="1" applyProtection="1">
      <alignment horizontal="center"/>
    </xf>
    <xf numFmtId="0" fontId="25" fillId="2" borderId="0" xfId="6" applyFont="1" applyFill="1" applyAlignment="1">
      <alignment horizontal="left" vertical="top"/>
    </xf>
    <xf numFmtId="0" fontId="24" fillId="2" borderId="0" xfId="6" applyFill="1"/>
    <xf numFmtId="0" fontId="24" fillId="2" borderId="2" xfId="6" applyFill="1" applyBorder="1"/>
    <xf numFmtId="0" fontId="26" fillId="2" borderId="0" xfId="6" applyFont="1" applyFill="1"/>
    <xf numFmtId="0" fontId="24" fillId="2" borderId="0" xfId="6" applyFill="1" applyAlignment="1">
      <alignment horizontal="left" vertical="top"/>
    </xf>
    <xf numFmtId="0" fontId="24" fillId="2" borderId="0" xfId="6" applyFill="1" applyAlignment="1">
      <alignment horizontal="center"/>
    </xf>
    <xf numFmtId="0" fontId="27" fillId="2" borderId="15" xfId="6" applyFont="1" applyFill="1" applyBorder="1" applyAlignment="1">
      <alignment horizontal="center"/>
    </xf>
    <xf numFmtId="0" fontId="24" fillId="2" borderId="15" xfId="6" applyFill="1" applyBorder="1" applyAlignment="1">
      <alignment horizontal="center"/>
    </xf>
    <xf numFmtId="0" fontId="24" fillId="2" borderId="0" xfId="6" applyFill="1" applyAlignment="1" applyProtection="1">
      <alignment vertical="top"/>
      <protection locked="0"/>
    </xf>
    <xf numFmtId="0" fontId="28" fillId="2" borderId="0" xfId="6" applyFont="1" applyFill="1" applyAlignment="1">
      <alignment horizontal="center" vertical="top"/>
    </xf>
    <xf numFmtId="0" fontId="24" fillId="2" borderId="0" xfId="6" applyFill="1" applyAlignment="1" applyProtection="1">
      <alignment horizontal="center" vertical="top"/>
      <protection locked="0"/>
    </xf>
    <xf numFmtId="0" fontId="24" fillId="2" borderId="4" xfId="6" applyFill="1" applyBorder="1" applyAlignment="1">
      <alignment horizontal="center" vertical="center" wrapText="1"/>
    </xf>
    <xf numFmtId="0" fontId="24" fillId="2" borderId="5" xfId="6" applyFill="1" applyBorder="1" applyAlignment="1">
      <alignment horizontal="center" vertical="center" wrapText="1"/>
    </xf>
    <xf numFmtId="0" fontId="24" fillId="2" borderId="6" xfId="6" applyFill="1" applyBorder="1" applyAlignment="1">
      <alignment horizontal="center" vertical="center" wrapText="1"/>
    </xf>
    <xf numFmtId="0" fontId="24" fillId="2" borderId="7" xfId="6" applyFill="1" applyBorder="1" applyAlignment="1">
      <alignment horizontal="center" vertical="center" textRotation="90" wrapText="1"/>
    </xf>
    <xf numFmtId="0" fontId="24" fillId="2" borderId="9" xfId="6" applyFill="1" applyBorder="1" applyAlignment="1">
      <alignment horizontal="center" vertical="center" wrapText="1"/>
    </xf>
    <xf numFmtId="0" fontId="24" fillId="2" borderId="10" xfId="6" applyFill="1" applyBorder="1" applyAlignment="1">
      <alignment horizontal="center" vertical="center" wrapText="1"/>
    </xf>
    <xf numFmtId="0" fontId="24" fillId="2" borderId="11" xfId="6" applyFill="1" applyBorder="1" applyAlignment="1">
      <alignment horizontal="center" vertical="center" wrapText="1"/>
    </xf>
    <xf numFmtId="0" fontId="24" fillId="2" borderId="11" xfId="6" applyFill="1" applyBorder="1" applyAlignment="1">
      <alignment horizontal="center" vertical="center" textRotation="90" wrapText="1"/>
    </xf>
    <xf numFmtId="0" fontId="24" fillId="2" borderId="8" xfId="6" applyFill="1" applyBorder="1" applyAlignment="1">
      <alignment horizontal="center" vertical="center" textRotation="90" wrapText="1"/>
    </xf>
    <xf numFmtId="0" fontId="24" fillId="2" borderId="12" xfId="6" applyFill="1" applyBorder="1" applyAlignment="1">
      <alignment horizontal="center" vertical="center" wrapText="1"/>
    </xf>
    <xf numFmtId="0" fontId="24" fillId="2" borderId="13" xfId="6" applyFill="1" applyBorder="1" applyAlignment="1">
      <alignment horizontal="center" vertical="center" wrapText="1"/>
    </xf>
    <xf numFmtId="0" fontId="24" fillId="2" borderId="14" xfId="6" applyFill="1" applyBorder="1" applyAlignment="1">
      <alignment horizontal="center" vertical="center" wrapText="1"/>
    </xf>
    <xf numFmtId="0" fontId="24" fillId="2" borderId="1" xfId="6" applyFill="1" applyBorder="1" applyAlignment="1">
      <alignment horizontal="center" vertical="center" textRotation="90" wrapText="1"/>
    </xf>
    <xf numFmtId="0" fontId="24" fillId="2" borderId="1" xfId="6" applyFill="1" applyBorder="1" applyAlignment="1">
      <alignment horizontal="center" vertical="center" textRotation="90" wrapText="1"/>
    </xf>
    <xf numFmtId="0" fontId="29" fillId="2" borderId="3" xfId="6" applyFont="1" applyFill="1" applyBorder="1" applyAlignment="1">
      <alignment vertical="top" wrapText="1"/>
    </xf>
    <xf numFmtId="0" fontId="24" fillId="2" borderId="16" xfId="6" applyFill="1" applyBorder="1" applyAlignment="1">
      <alignment horizontal="left" vertical="top" wrapText="1"/>
    </xf>
    <xf numFmtId="0" fontId="24" fillId="2" borderId="0" xfId="6" applyFill="1" applyAlignment="1">
      <alignment horizontal="left" vertical="top" wrapText="1"/>
    </xf>
    <xf numFmtId="0" fontId="26" fillId="2" borderId="0" xfId="6" applyFont="1" applyFill="1" applyAlignment="1">
      <alignment horizontal="left" vertical="top" wrapText="1"/>
    </xf>
    <xf numFmtId="0" fontId="24" fillId="0" borderId="0" xfId="6" applyFill="1" applyAlignment="1">
      <alignment horizontal="left" vertical="top" wrapText="1"/>
    </xf>
    <xf numFmtId="0" fontId="26" fillId="0" borderId="0" xfId="6" applyFont="1" applyFill="1" applyAlignment="1">
      <alignment horizontal="left" vertical="top" wrapText="1"/>
    </xf>
    <xf numFmtId="0" fontId="24" fillId="3" borderId="16" xfId="6" applyFill="1" applyBorder="1" applyAlignment="1">
      <alignment horizontal="left" vertical="top" wrapText="1"/>
    </xf>
    <xf numFmtId="0" fontId="24" fillId="3" borderId="0" xfId="6" applyFill="1" applyAlignment="1">
      <alignment horizontal="left" vertical="top" wrapText="1"/>
    </xf>
    <xf numFmtId="0" fontId="26" fillId="3" borderId="0" xfId="6" applyFont="1" applyFill="1" applyAlignment="1">
      <alignment horizontal="left" vertical="top" wrapText="1"/>
    </xf>
    <xf numFmtId="0" fontId="24" fillId="0" borderId="0" xfId="6" applyFill="1" applyBorder="1" applyAlignment="1">
      <alignment horizontal="left" vertical="top" wrapText="1"/>
    </xf>
    <xf numFmtId="0" fontId="24" fillId="3" borderId="0" xfId="6" applyFill="1" applyBorder="1" applyAlignment="1">
      <alignment horizontal="left" vertical="top" wrapText="1"/>
    </xf>
    <xf numFmtId="0" fontId="0" fillId="3" borderId="37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</cellXfs>
  <cellStyles count="7">
    <cellStyle name="Обычный" xfId="0" builtinId="0"/>
    <cellStyle name="Обычный 2" xfId="1"/>
    <cellStyle name="Обычный 3" xfId="2"/>
    <cellStyle name="Обычный 3 2" xfId="3"/>
    <cellStyle name="Обычный 4" xfId="4"/>
    <cellStyle name="Обычный 5" xfId="5"/>
    <cellStyle name="Обычный 6" xfId="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topLeftCell="H7" zoomScale="75" zoomScaleNormal="75" workbookViewId="0">
      <selection activeCell="AE9" sqref="AE9"/>
    </sheetView>
  </sheetViews>
  <sheetFormatPr defaultRowHeight="16.5" x14ac:dyDescent="0.3"/>
  <cols>
    <col min="1" max="1" width="9.140625" style="1" customWidth="1"/>
    <col min="2" max="2" width="18.28515625" style="1" customWidth="1"/>
    <col min="3" max="3" width="9.140625" style="1" customWidth="1"/>
    <col min="4" max="4" width="19.5703125" style="1" customWidth="1"/>
    <col min="5" max="5" width="9.140625" style="1" customWidth="1"/>
    <col min="6" max="7" width="18.28515625" style="1" customWidth="1"/>
    <col min="8" max="9" width="9.140625" style="1" customWidth="1"/>
    <col min="10" max="10" width="11.42578125" bestFit="1" customWidth="1"/>
    <col min="24" max="24" width="11.7109375" customWidth="1"/>
    <col min="25" max="25" width="11.5703125" bestFit="1" customWidth="1"/>
    <col min="27" max="27" width="11.42578125" bestFit="1" customWidth="1"/>
    <col min="30" max="30" width="13" customWidth="1"/>
  </cols>
  <sheetData>
    <row r="1" spans="1:30" x14ac:dyDescent="0.25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pans="1:30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1</v>
      </c>
      <c r="R2" s="1" t="s">
        <v>2</v>
      </c>
      <c r="S2" s="9">
        <v>2024</v>
      </c>
      <c r="T2" t="s">
        <v>3</v>
      </c>
      <c r="W2" s="10"/>
      <c r="X2" s="10"/>
      <c r="Y2" s="10"/>
      <c r="Z2" s="10"/>
      <c r="AA2" s="10"/>
    </row>
    <row r="3" spans="1:30" ht="15" x14ac:dyDescent="0.25">
      <c r="A3" s="249" t="s">
        <v>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W3" s="10"/>
      <c r="X3" s="10"/>
      <c r="Y3" s="10"/>
      <c r="Z3" s="10"/>
      <c r="AA3" s="10"/>
    </row>
    <row r="4" spans="1:30" ht="15" x14ac:dyDescent="0.25">
      <c r="A4" s="247" t="s">
        <v>5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3"/>
      <c r="V4" s="3"/>
      <c r="W4" s="3"/>
      <c r="X4" s="3"/>
      <c r="Y4" s="3"/>
      <c r="Z4" s="3"/>
      <c r="AA4" s="3"/>
    </row>
    <row r="5" spans="1:30" s="4" customFormat="1" ht="27.75" customHeight="1" x14ac:dyDescent="0.3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30" ht="32.25" customHeight="1" x14ac:dyDescent="0.25">
      <c r="A6" s="237" t="s">
        <v>6</v>
      </c>
      <c r="B6" s="238"/>
      <c r="C6" s="238"/>
      <c r="D6" s="238"/>
      <c r="E6" s="238"/>
      <c r="F6" s="238"/>
      <c r="G6" s="238"/>
      <c r="H6" s="238"/>
      <c r="I6" s="239"/>
      <c r="J6" s="238" t="s">
        <v>7</v>
      </c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9"/>
      <c r="W6" s="235" t="s">
        <v>8</v>
      </c>
      <c r="X6" s="241" t="s">
        <v>9</v>
      </c>
      <c r="Y6" s="242"/>
      <c r="Z6" s="243"/>
      <c r="AA6" s="233" t="s">
        <v>10</v>
      </c>
    </row>
    <row r="7" spans="1:30" ht="171.75" customHeight="1" x14ac:dyDescent="0.25">
      <c r="A7" s="235" t="s">
        <v>11</v>
      </c>
      <c r="B7" s="235" t="s">
        <v>12</v>
      </c>
      <c r="C7" s="235" t="s">
        <v>13</v>
      </c>
      <c r="D7" s="235" t="s">
        <v>14</v>
      </c>
      <c r="E7" s="235" t="s">
        <v>15</v>
      </c>
      <c r="F7" s="235" t="s">
        <v>16</v>
      </c>
      <c r="G7" s="235" t="s">
        <v>17</v>
      </c>
      <c r="H7" s="235" t="s">
        <v>18</v>
      </c>
      <c r="I7" s="235" t="s">
        <v>19</v>
      </c>
      <c r="J7" s="233" t="s">
        <v>20</v>
      </c>
      <c r="K7" s="235" t="s">
        <v>21</v>
      </c>
      <c r="L7" s="235" t="s">
        <v>22</v>
      </c>
      <c r="M7" s="237" t="s">
        <v>23</v>
      </c>
      <c r="N7" s="238"/>
      <c r="O7" s="238"/>
      <c r="P7" s="238"/>
      <c r="Q7" s="238"/>
      <c r="R7" s="238"/>
      <c r="S7" s="238"/>
      <c r="T7" s="238"/>
      <c r="U7" s="239"/>
      <c r="V7" s="235" t="s">
        <v>24</v>
      </c>
      <c r="W7" s="236"/>
      <c r="X7" s="244"/>
      <c r="Y7" s="245"/>
      <c r="Z7" s="246"/>
      <c r="AA7" s="234"/>
      <c r="AD7" s="223" t="s">
        <v>949</v>
      </c>
    </row>
    <row r="8" spans="1:30" ht="63.75" customHeight="1" x14ac:dyDescent="0.25">
      <c r="A8" s="236"/>
      <c r="B8" s="236"/>
      <c r="C8" s="236"/>
      <c r="D8" s="236"/>
      <c r="E8" s="236"/>
      <c r="F8" s="236"/>
      <c r="G8" s="236"/>
      <c r="H8" s="236"/>
      <c r="I8" s="236"/>
      <c r="J8" s="234"/>
      <c r="K8" s="236"/>
      <c r="L8" s="236"/>
      <c r="M8" s="235" t="s">
        <v>25</v>
      </c>
      <c r="N8" s="237" t="s">
        <v>26</v>
      </c>
      <c r="O8" s="238"/>
      <c r="P8" s="239"/>
      <c r="Q8" s="237" t="s">
        <v>27</v>
      </c>
      <c r="R8" s="238"/>
      <c r="S8" s="238"/>
      <c r="T8" s="239"/>
      <c r="U8" s="235" t="s">
        <v>28</v>
      </c>
      <c r="V8" s="236"/>
      <c r="W8" s="236"/>
      <c r="X8" s="235" t="s">
        <v>29</v>
      </c>
      <c r="Y8" s="235" t="s">
        <v>30</v>
      </c>
      <c r="Z8" s="235" t="s">
        <v>31</v>
      </c>
      <c r="AA8" s="234"/>
    </row>
    <row r="9" spans="1:30" ht="71.25" customHeight="1" x14ac:dyDescent="0.25">
      <c r="A9" s="236"/>
      <c r="B9" s="236"/>
      <c r="C9" s="236"/>
      <c r="D9" s="236"/>
      <c r="E9" s="236"/>
      <c r="F9" s="236"/>
      <c r="G9" s="236"/>
      <c r="H9" s="236"/>
      <c r="I9" s="236"/>
      <c r="J9" s="234"/>
      <c r="K9" s="236"/>
      <c r="L9" s="236"/>
      <c r="M9" s="236"/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38</v>
      </c>
      <c r="U9" s="236"/>
      <c r="V9" s="236"/>
      <c r="W9" s="236"/>
      <c r="X9" s="236"/>
      <c r="Y9" s="236"/>
      <c r="Z9" s="236"/>
      <c r="AA9" s="234"/>
    </row>
    <row r="10" spans="1:30" ht="17.25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30" s="13" customFormat="1" ht="75" x14ac:dyDescent="0.25">
      <c r="A11" s="15">
        <v>1</v>
      </c>
      <c r="B11" s="15" t="s">
        <v>47</v>
      </c>
      <c r="C11" s="15" t="s">
        <v>53</v>
      </c>
      <c r="D11" s="15" t="s">
        <v>54</v>
      </c>
      <c r="E11" s="15" t="s">
        <v>42</v>
      </c>
      <c r="F11" s="15" t="s">
        <v>55</v>
      </c>
      <c r="G11" s="15" t="s">
        <v>56</v>
      </c>
      <c r="H11" s="15" t="s">
        <v>45</v>
      </c>
      <c r="I11" s="15">
        <v>4</v>
      </c>
      <c r="J11" s="15" t="s">
        <v>74</v>
      </c>
      <c r="K11" s="15"/>
      <c r="L11" s="15"/>
      <c r="M11" s="15">
        <v>27</v>
      </c>
      <c r="N11" s="15">
        <v>0</v>
      </c>
      <c r="O11" s="15">
        <v>0</v>
      </c>
      <c r="P11" s="15">
        <v>27</v>
      </c>
      <c r="Q11" s="15">
        <v>0</v>
      </c>
      <c r="R11" s="15">
        <v>0</v>
      </c>
      <c r="S11" s="15">
        <v>17</v>
      </c>
      <c r="T11" s="15">
        <v>10</v>
      </c>
      <c r="U11" s="15">
        <v>0</v>
      </c>
      <c r="V11" s="15">
        <v>33</v>
      </c>
      <c r="W11" s="15"/>
      <c r="X11" s="17" t="s">
        <v>78</v>
      </c>
      <c r="Y11" s="15" t="s">
        <v>57</v>
      </c>
      <c r="Z11" s="15" t="s">
        <v>58</v>
      </c>
      <c r="AA11" s="15">
        <v>0</v>
      </c>
      <c r="AB11" s="12"/>
      <c r="AC11" s="12"/>
      <c r="AD11" s="13">
        <f>V11*I11</f>
        <v>132</v>
      </c>
    </row>
    <row r="12" spans="1:30" s="86" customFormat="1" ht="75" x14ac:dyDescent="0.25">
      <c r="A12" s="83">
        <v>2</v>
      </c>
      <c r="B12" s="83" t="s">
        <v>47</v>
      </c>
      <c r="C12" s="83" t="s">
        <v>48</v>
      </c>
      <c r="D12" s="83" t="s">
        <v>49</v>
      </c>
      <c r="E12" s="83" t="s">
        <v>50</v>
      </c>
      <c r="F12" s="83" t="s">
        <v>51</v>
      </c>
      <c r="G12" s="83" t="s">
        <v>52</v>
      </c>
      <c r="H12" s="83" t="s">
        <v>45</v>
      </c>
      <c r="I12" s="83">
        <v>0.33</v>
      </c>
      <c r="J12" s="83" t="s">
        <v>74</v>
      </c>
      <c r="K12" s="83"/>
      <c r="L12" s="83"/>
      <c r="M12" s="83">
        <v>20</v>
      </c>
      <c r="N12" s="83">
        <v>0</v>
      </c>
      <c r="O12" s="83">
        <v>0</v>
      </c>
      <c r="P12" s="83">
        <v>20</v>
      </c>
      <c r="Q12" s="83">
        <v>0</v>
      </c>
      <c r="R12" s="83">
        <v>0</v>
      </c>
      <c r="S12" s="83">
        <v>0</v>
      </c>
      <c r="T12" s="83">
        <v>20</v>
      </c>
      <c r="U12" s="83">
        <v>0</v>
      </c>
      <c r="V12" s="83">
        <v>48</v>
      </c>
      <c r="W12" s="83"/>
      <c r="X12" s="84" t="s">
        <v>79</v>
      </c>
      <c r="Y12" s="85" t="s">
        <v>70</v>
      </c>
      <c r="Z12" s="85" t="s">
        <v>46</v>
      </c>
      <c r="AA12" s="83">
        <v>1</v>
      </c>
      <c r="AB12" s="86">
        <f>M12*I12</f>
        <v>6.6000000000000005</v>
      </c>
      <c r="AD12" s="86">
        <f>V12*I12</f>
        <v>15.84</v>
      </c>
    </row>
    <row r="13" spans="1:30" s="13" customFormat="1" ht="87" customHeight="1" x14ac:dyDescent="0.25">
      <c r="A13" s="15">
        <v>3</v>
      </c>
      <c r="B13" s="15" t="s">
        <v>71</v>
      </c>
      <c r="C13" s="15" t="s">
        <v>53</v>
      </c>
      <c r="D13" s="15" t="s">
        <v>72</v>
      </c>
      <c r="E13" s="15" t="s">
        <v>73</v>
      </c>
      <c r="F13" s="17" t="s">
        <v>76</v>
      </c>
      <c r="G13" s="17" t="s">
        <v>77</v>
      </c>
      <c r="H13" s="17" t="s">
        <v>75</v>
      </c>
      <c r="I13" s="15">
        <v>0.76600000000000001</v>
      </c>
      <c r="J13" s="15" t="s">
        <v>74</v>
      </c>
      <c r="K13" s="15"/>
      <c r="L13" s="15"/>
      <c r="M13" s="15">
        <v>50</v>
      </c>
      <c r="N13" s="15">
        <v>0</v>
      </c>
      <c r="O13" s="15">
        <v>0</v>
      </c>
      <c r="P13" s="15">
        <v>50</v>
      </c>
      <c r="Q13" s="15">
        <v>0</v>
      </c>
      <c r="R13" s="15">
        <v>0</v>
      </c>
      <c r="S13" s="15">
        <v>0</v>
      </c>
      <c r="T13" s="15">
        <v>50</v>
      </c>
      <c r="U13" s="15">
        <v>0</v>
      </c>
      <c r="V13" s="15">
        <v>79</v>
      </c>
      <c r="W13" s="15"/>
      <c r="X13" s="15"/>
      <c r="Y13" s="16"/>
      <c r="Z13" s="16"/>
      <c r="AA13" s="15">
        <v>1</v>
      </c>
    </row>
    <row r="14" spans="1:30" s="13" customFormat="1" ht="87" customHeight="1" x14ac:dyDescent="0.25">
      <c r="A14" s="15">
        <v>4</v>
      </c>
      <c r="B14" s="15" t="s">
        <v>71</v>
      </c>
      <c r="C14" s="15" t="s">
        <v>53</v>
      </c>
      <c r="D14" s="15" t="s">
        <v>81</v>
      </c>
      <c r="E14" s="15" t="s">
        <v>73</v>
      </c>
      <c r="F14" s="17" t="s">
        <v>83</v>
      </c>
      <c r="G14" s="17" t="s">
        <v>84</v>
      </c>
      <c r="H14" s="17" t="s">
        <v>75</v>
      </c>
      <c r="I14" s="15">
        <v>1.5</v>
      </c>
      <c r="J14" s="15" t="s">
        <v>82</v>
      </c>
      <c r="K14" s="15"/>
      <c r="L14" s="15"/>
      <c r="M14" s="15">
        <v>56</v>
      </c>
      <c r="N14" s="15">
        <v>0</v>
      </c>
      <c r="O14" s="15">
        <v>0</v>
      </c>
      <c r="P14" s="15">
        <v>56</v>
      </c>
      <c r="Q14" s="15">
        <v>0</v>
      </c>
      <c r="R14" s="15">
        <v>0</v>
      </c>
      <c r="S14" s="15">
        <v>0</v>
      </c>
      <c r="T14" s="15">
        <v>56</v>
      </c>
      <c r="U14" s="15">
        <v>0</v>
      </c>
      <c r="V14" s="15">
        <v>23</v>
      </c>
      <c r="W14" s="15"/>
      <c r="X14" s="15"/>
      <c r="Y14" s="16"/>
      <c r="Z14" s="16"/>
      <c r="AA14" s="15">
        <v>1</v>
      </c>
    </row>
    <row r="15" spans="1:30" s="86" customFormat="1" ht="75" x14ac:dyDescent="0.25">
      <c r="A15" s="83">
        <v>5</v>
      </c>
      <c r="B15" s="83" t="s">
        <v>39</v>
      </c>
      <c r="C15" s="83" t="s">
        <v>40</v>
      </c>
      <c r="D15" s="83" t="s">
        <v>41</v>
      </c>
      <c r="E15" s="83" t="s">
        <v>42</v>
      </c>
      <c r="F15" s="83" t="s">
        <v>43</v>
      </c>
      <c r="G15" s="83" t="s">
        <v>44</v>
      </c>
      <c r="H15" s="83" t="s">
        <v>45</v>
      </c>
      <c r="I15" s="83">
        <v>0.33</v>
      </c>
      <c r="J15" s="83" t="s">
        <v>74</v>
      </c>
      <c r="K15" s="83"/>
      <c r="L15" s="83"/>
      <c r="M15" s="83">
        <v>7</v>
      </c>
      <c r="N15" s="83">
        <v>0</v>
      </c>
      <c r="O15" s="83">
        <v>0</v>
      </c>
      <c r="P15" s="83">
        <v>6</v>
      </c>
      <c r="Q15" s="83">
        <v>0</v>
      </c>
      <c r="R15" s="83">
        <v>0</v>
      </c>
      <c r="S15" s="83">
        <v>6</v>
      </c>
      <c r="T15" s="83">
        <v>0</v>
      </c>
      <c r="U15" s="83">
        <v>1</v>
      </c>
      <c r="V15" s="83">
        <v>2</v>
      </c>
      <c r="W15" s="83"/>
      <c r="X15" s="84" t="s">
        <v>80</v>
      </c>
      <c r="Y15" s="85" t="s">
        <v>70</v>
      </c>
      <c r="Z15" s="83" t="s">
        <v>46</v>
      </c>
      <c r="AA15" s="83">
        <v>1</v>
      </c>
      <c r="AB15" s="86">
        <f>M15*I15</f>
        <v>2.31</v>
      </c>
      <c r="AD15" s="86">
        <f>V15*I15</f>
        <v>0.66</v>
      </c>
    </row>
    <row r="16" spans="1:30" s="24" customFormat="1" ht="75" x14ac:dyDescent="0.25">
      <c r="A16" s="15">
        <v>6</v>
      </c>
      <c r="B16" s="18" t="s">
        <v>71</v>
      </c>
      <c r="C16" s="19" t="s">
        <v>53</v>
      </c>
      <c r="D16" s="19" t="s">
        <v>85</v>
      </c>
      <c r="E16" s="19" t="s">
        <v>73</v>
      </c>
      <c r="F16" s="20" t="s">
        <v>86</v>
      </c>
      <c r="G16" s="20" t="s">
        <v>87</v>
      </c>
      <c r="H16" s="19" t="s">
        <v>75</v>
      </c>
      <c r="I16" s="21">
        <v>1.5</v>
      </c>
      <c r="J16" s="19" t="s">
        <v>74</v>
      </c>
      <c r="K16" s="19"/>
      <c r="L16" s="19"/>
      <c r="M16" s="19">
        <v>15</v>
      </c>
      <c r="N16" s="19">
        <v>0</v>
      </c>
      <c r="O16" s="19">
        <v>0</v>
      </c>
      <c r="P16" s="19">
        <v>15</v>
      </c>
      <c r="Q16" s="19">
        <v>0</v>
      </c>
      <c r="R16" s="19">
        <v>0</v>
      </c>
      <c r="S16" s="19">
        <v>0</v>
      </c>
      <c r="T16" s="19">
        <v>15</v>
      </c>
      <c r="U16" s="19">
        <v>0</v>
      </c>
      <c r="V16" s="19">
        <v>12</v>
      </c>
      <c r="W16" s="19"/>
      <c r="X16" s="22"/>
      <c r="Y16" s="19"/>
      <c r="Z16" s="23"/>
      <c r="AA16" s="19">
        <v>1</v>
      </c>
    </row>
    <row r="17" spans="1:28" s="13" customFormat="1" x14ac:dyDescent="0.25">
      <c r="A17" s="12"/>
      <c r="B17" s="12"/>
      <c r="C17" s="12"/>
      <c r="D17" s="12"/>
      <c r="E17" s="12"/>
      <c r="F17" s="12"/>
      <c r="G17" s="12" t="s">
        <v>191</v>
      </c>
      <c r="H17" s="12">
        <v>10594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8" s="13" customFormat="1" x14ac:dyDescent="0.25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>
        <f>M15+M12</f>
        <v>27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3">
        <f>AB15+AB12</f>
        <v>8.91</v>
      </c>
    </row>
    <row r="19" spans="1:28" s="13" customFormat="1" x14ac:dyDescent="0.25">
      <c r="G19" s="13" t="s">
        <v>190</v>
      </c>
      <c r="J19" s="13">
        <f>M18/H17</f>
        <v>2.5486124221257315E-3</v>
      </c>
      <c r="AA19" s="13">
        <f>AB18/H17</f>
        <v>8.4104209930149147E-4</v>
      </c>
    </row>
    <row r="20" spans="1:28" s="13" customFormat="1" x14ac:dyDescent="0.25"/>
    <row r="21" spans="1:28" s="13" customFormat="1" x14ac:dyDescent="0.25"/>
    <row r="22" spans="1:28" s="13" customFormat="1" x14ac:dyDescent="0.25"/>
    <row r="23" spans="1:28" s="13" customFormat="1" x14ac:dyDescent="0.25"/>
    <row r="24" spans="1:28" s="13" customFormat="1" x14ac:dyDescent="0.25"/>
    <row r="25" spans="1:28" s="13" customFormat="1" x14ac:dyDescent="0.25"/>
    <row r="26" spans="1:28" s="13" customFormat="1" x14ac:dyDescent="0.25"/>
    <row r="27" spans="1:28" s="13" customFormat="1" x14ac:dyDescent="0.25"/>
    <row r="28" spans="1:28" s="13" customFormat="1" x14ac:dyDescent="0.25"/>
    <row r="29" spans="1:28" s="13" customFormat="1" x14ac:dyDescent="0.25"/>
    <row r="30" spans="1:28" s="13" customFormat="1" x14ac:dyDescent="0.25"/>
    <row r="31" spans="1:28" s="13" customFormat="1" x14ac:dyDescent="0.25"/>
    <row r="32" spans="1:28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="13" customFormat="1" x14ac:dyDescent="0.25"/>
    <row r="466" s="13" customFormat="1" x14ac:dyDescent="0.25"/>
    <row r="467" s="13" customFormat="1" x14ac:dyDescent="0.25"/>
    <row r="468" s="13" customFormat="1" x14ac:dyDescent="0.25"/>
    <row r="469" s="13" customFormat="1" x14ac:dyDescent="0.25"/>
    <row r="470" s="13" customFormat="1" x14ac:dyDescent="0.25"/>
    <row r="471" s="13" customFormat="1" x14ac:dyDescent="0.25"/>
    <row r="472" s="13" customFormat="1" x14ac:dyDescent="0.25"/>
    <row r="473" s="13" customFormat="1" x14ac:dyDescent="0.25"/>
    <row r="474" s="13" customFormat="1" x14ac:dyDescent="0.25"/>
    <row r="475" s="13" customFormat="1" x14ac:dyDescent="0.25"/>
    <row r="476" s="13" customFormat="1" x14ac:dyDescent="0.25"/>
    <row r="477" s="13" customFormat="1" x14ac:dyDescent="0.25"/>
    <row r="478" s="13" customFormat="1" x14ac:dyDescent="0.25"/>
    <row r="479" s="13" customFormat="1" x14ac:dyDescent="0.25"/>
    <row r="480" s="13" customFormat="1" x14ac:dyDescent="0.25"/>
    <row r="481" s="13" customFormat="1" x14ac:dyDescent="0.25"/>
    <row r="482" s="13" customFormat="1" x14ac:dyDescent="0.25"/>
    <row r="483" s="13" customFormat="1" x14ac:dyDescent="0.25"/>
    <row r="484" s="13" customFormat="1" x14ac:dyDescent="0.25"/>
    <row r="485" s="13" customFormat="1" x14ac:dyDescent="0.25"/>
    <row r="486" s="13" customFormat="1" x14ac:dyDescent="0.25"/>
    <row r="487" s="13" customFormat="1" x14ac:dyDescent="0.25"/>
    <row r="488" s="13" customFormat="1" x14ac:dyDescent="0.25"/>
    <row r="489" s="13" customFormat="1" x14ac:dyDescent="0.25"/>
    <row r="490" s="13" customFormat="1" x14ac:dyDescent="0.25"/>
    <row r="491" s="13" customFormat="1" x14ac:dyDescent="0.25"/>
    <row r="492" s="13" customFormat="1" x14ac:dyDescent="0.25"/>
    <row r="493" s="13" customFormat="1" x14ac:dyDescent="0.25"/>
    <row r="494" s="13" customFormat="1" x14ac:dyDescent="0.25"/>
    <row r="495" s="13" customFormat="1" x14ac:dyDescent="0.25"/>
    <row r="496" s="13" customFormat="1" x14ac:dyDescent="0.25"/>
    <row r="497" s="13" customFormat="1" x14ac:dyDescent="0.25"/>
    <row r="498" s="13" customFormat="1" x14ac:dyDescent="0.25"/>
    <row r="499" s="13" customFormat="1" x14ac:dyDescent="0.25"/>
    <row r="500" s="13" customFormat="1" x14ac:dyDescent="0.25"/>
    <row r="501" s="13" customFormat="1" x14ac:dyDescent="0.25"/>
    <row r="502" s="13" customFormat="1" x14ac:dyDescent="0.25"/>
    <row r="503" s="13" customFormat="1" x14ac:dyDescent="0.25"/>
    <row r="504" s="13" customFormat="1" x14ac:dyDescent="0.25"/>
    <row r="505" s="13" customFormat="1" x14ac:dyDescent="0.25"/>
    <row r="506" s="13" customFormat="1" x14ac:dyDescent="0.25"/>
    <row r="507" s="13" customFormat="1" x14ac:dyDescent="0.25"/>
    <row r="508" s="13" customFormat="1" x14ac:dyDescent="0.25"/>
    <row r="509" s="13" customFormat="1" x14ac:dyDescent="0.25"/>
    <row r="510" s="13" customFormat="1" x14ac:dyDescent="0.25"/>
    <row r="511" s="13" customFormat="1" x14ac:dyDescent="0.25"/>
    <row r="512" s="13" customFormat="1" x14ac:dyDescent="0.25"/>
    <row r="513" s="13" customFormat="1" x14ac:dyDescent="0.25"/>
    <row r="514" s="13" customFormat="1" x14ac:dyDescent="0.25"/>
    <row r="515" s="13" customFormat="1" x14ac:dyDescent="0.25"/>
    <row r="516" s="13" customFormat="1" x14ac:dyDescent="0.25"/>
    <row r="517" s="13" customFormat="1" x14ac:dyDescent="0.25"/>
    <row r="518" s="13" customFormat="1" x14ac:dyDescent="0.25"/>
    <row r="519" s="13" customFormat="1" x14ac:dyDescent="0.25"/>
    <row r="520" s="13" customFormat="1" x14ac:dyDescent="0.25"/>
    <row r="521" s="13" customFormat="1" x14ac:dyDescent="0.25"/>
    <row r="522" s="13" customFormat="1" x14ac:dyDescent="0.25"/>
    <row r="523" s="13" customFormat="1" x14ac:dyDescent="0.25"/>
    <row r="524" s="13" customFormat="1" x14ac:dyDescent="0.25"/>
    <row r="525" s="13" customFormat="1" x14ac:dyDescent="0.25"/>
    <row r="526" s="13" customFormat="1" x14ac:dyDescent="0.25"/>
    <row r="527" s="13" customFormat="1" x14ac:dyDescent="0.25"/>
    <row r="528" s="13" customFormat="1" x14ac:dyDescent="0.25"/>
    <row r="529" s="13" customFormat="1" x14ac:dyDescent="0.25"/>
    <row r="530" s="13" customFormat="1" x14ac:dyDescent="0.25"/>
    <row r="531" s="13" customFormat="1" x14ac:dyDescent="0.25"/>
    <row r="532" s="13" customFormat="1" x14ac:dyDescent="0.25"/>
    <row r="533" s="13" customFormat="1" x14ac:dyDescent="0.25"/>
    <row r="534" s="13" customFormat="1" x14ac:dyDescent="0.25"/>
    <row r="535" s="13" customFormat="1" x14ac:dyDescent="0.25"/>
    <row r="536" s="13" customFormat="1" x14ac:dyDescent="0.25"/>
    <row r="537" s="13" customFormat="1" x14ac:dyDescent="0.25"/>
    <row r="538" s="13" customFormat="1" x14ac:dyDescent="0.25"/>
    <row r="539" s="13" customFormat="1" x14ac:dyDescent="0.25"/>
    <row r="540" s="13" customFormat="1" x14ac:dyDescent="0.25"/>
    <row r="541" s="13" customFormat="1" x14ac:dyDescent="0.25"/>
    <row r="542" s="13" customFormat="1" x14ac:dyDescent="0.25"/>
    <row r="543" s="13" customFormat="1" x14ac:dyDescent="0.25"/>
    <row r="544" s="13" customFormat="1" x14ac:dyDescent="0.25"/>
    <row r="545" s="13" customFormat="1" x14ac:dyDescent="0.25"/>
    <row r="546" s="13" customFormat="1" x14ac:dyDescent="0.25"/>
    <row r="547" s="13" customFormat="1" x14ac:dyDescent="0.25"/>
    <row r="548" s="13" customFormat="1" x14ac:dyDescent="0.25"/>
    <row r="549" s="13" customFormat="1" x14ac:dyDescent="0.25"/>
    <row r="550" s="13" customFormat="1" x14ac:dyDescent="0.25"/>
    <row r="551" s="13" customFormat="1" x14ac:dyDescent="0.25"/>
    <row r="552" s="13" customFormat="1" x14ac:dyDescent="0.25"/>
    <row r="553" s="13" customFormat="1" x14ac:dyDescent="0.25"/>
    <row r="554" s="13" customFormat="1" x14ac:dyDescent="0.25"/>
    <row r="555" s="13" customFormat="1" x14ac:dyDescent="0.25"/>
    <row r="556" s="13" customFormat="1" x14ac:dyDescent="0.25"/>
    <row r="557" s="13" customFormat="1" x14ac:dyDescent="0.25"/>
    <row r="558" s="13" customFormat="1" x14ac:dyDescent="0.25"/>
    <row r="559" s="13" customFormat="1" x14ac:dyDescent="0.25"/>
    <row r="560" s="13" customFormat="1" x14ac:dyDescent="0.25"/>
    <row r="561" s="13" customFormat="1" x14ac:dyDescent="0.25"/>
    <row r="562" s="13" customFormat="1" x14ac:dyDescent="0.25"/>
    <row r="563" s="13" customFormat="1" x14ac:dyDescent="0.25"/>
    <row r="564" s="13" customFormat="1" x14ac:dyDescent="0.25"/>
    <row r="565" s="13" customFormat="1" x14ac:dyDescent="0.25"/>
    <row r="566" s="13" customFormat="1" x14ac:dyDescent="0.25"/>
    <row r="567" s="13" customFormat="1" x14ac:dyDescent="0.25"/>
    <row r="568" s="13" customFormat="1" x14ac:dyDescent="0.25"/>
    <row r="569" s="13" customFormat="1" x14ac:dyDescent="0.25"/>
    <row r="570" s="13" customFormat="1" x14ac:dyDescent="0.25"/>
    <row r="571" s="13" customFormat="1" x14ac:dyDescent="0.25"/>
    <row r="572" s="13" customFormat="1" x14ac:dyDescent="0.25"/>
    <row r="573" s="13" customFormat="1" x14ac:dyDescent="0.25"/>
    <row r="574" s="13" customFormat="1" x14ac:dyDescent="0.25"/>
    <row r="575" s="13" customFormat="1" x14ac:dyDescent="0.25"/>
    <row r="576" s="13" customFormat="1" x14ac:dyDescent="0.25"/>
    <row r="577" s="13" customFormat="1" x14ac:dyDescent="0.25"/>
    <row r="578" s="13" customFormat="1" x14ac:dyDescent="0.25"/>
    <row r="579" s="13" customFormat="1" x14ac:dyDescent="0.25"/>
    <row r="580" s="13" customFormat="1" x14ac:dyDescent="0.25"/>
    <row r="581" s="13" customFormat="1" x14ac:dyDescent="0.25"/>
    <row r="582" s="13" customFormat="1" x14ac:dyDescent="0.25"/>
    <row r="583" s="13" customFormat="1" x14ac:dyDescent="0.25"/>
    <row r="584" s="13" customFormat="1" x14ac:dyDescent="0.25"/>
    <row r="585" s="13" customFormat="1" x14ac:dyDescent="0.25"/>
    <row r="586" s="13" customFormat="1" x14ac:dyDescent="0.25"/>
    <row r="587" s="13" customFormat="1" x14ac:dyDescent="0.25"/>
    <row r="588" s="13" customFormat="1" x14ac:dyDescent="0.25"/>
    <row r="589" s="13" customFormat="1" x14ac:dyDescent="0.25"/>
    <row r="590" s="13" customFormat="1" x14ac:dyDescent="0.25"/>
    <row r="591" s="13" customFormat="1" x14ac:dyDescent="0.25"/>
    <row r="592" s="13" customFormat="1" x14ac:dyDescent="0.25"/>
    <row r="593" s="13" customFormat="1" x14ac:dyDescent="0.25"/>
    <row r="594" s="13" customFormat="1" x14ac:dyDescent="0.25"/>
    <row r="595" s="13" customFormat="1" x14ac:dyDescent="0.25"/>
    <row r="596" s="13" customFormat="1" x14ac:dyDescent="0.25"/>
    <row r="597" s="13" customFormat="1" x14ac:dyDescent="0.25"/>
    <row r="598" s="13" customFormat="1" x14ac:dyDescent="0.25"/>
    <row r="599" s="13" customFormat="1" x14ac:dyDescent="0.25"/>
    <row r="600" s="13" customFormat="1" x14ac:dyDescent="0.25"/>
    <row r="601" s="13" customFormat="1" x14ac:dyDescent="0.25"/>
    <row r="602" s="13" customFormat="1" x14ac:dyDescent="0.25"/>
    <row r="603" s="13" customFormat="1" x14ac:dyDescent="0.25"/>
    <row r="604" s="13" customFormat="1" x14ac:dyDescent="0.25"/>
    <row r="605" s="13" customFormat="1" x14ac:dyDescent="0.25"/>
    <row r="606" s="13" customFormat="1" x14ac:dyDescent="0.25"/>
    <row r="607" s="13" customFormat="1" x14ac:dyDescent="0.25"/>
    <row r="608" s="13" customFormat="1" x14ac:dyDescent="0.25"/>
    <row r="609" s="13" customFormat="1" x14ac:dyDescent="0.25"/>
    <row r="610" s="13" customFormat="1" x14ac:dyDescent="0.25"/>
    <row r="611" s="13" customFormat="1" x14ac:dyDescent="0.25"/>
    <row r="612" s="13" customFormat="1" x14ac:dyDescent="0.25"/>
    <row r="613" s="13" customFormat="1" x14ac:dyDescent="0.25"/>
    <row r="614" s="13" customFormat="1" x14ac:dyDescent="0.25"/>
    <row r="615" s="13" customFormat="1" x14ac:dyDescent="0.25"/>
    <row r="616" s="13" customFormat="1" x14ac:dyDescent="0.25"/>
    <row r="617" s="13" customFormat="1" x14ac:dyDescent="0.25"/>
    <row r="618" s="13" customFormat="1" x14ac:dyDescent="0.25"/>
    <row r="619" s="13" customFormat="1" x14ac:dyDescent="0.25"/>
    <row r="620" s="13" customFormat="1" x14ac:dyDescent="0.25"/>
    <row r="621" s="13" customFormat="1" x14ac:dyDescent="0.25"/>
    <row r="622" s="13" customFormat="1" x14ac:dyDescent="0.25"/>
    <row r="623" s="13" customFormat="1" x14ac:dyDescent="0.25"/>
    <row r="624" s="13" customFormat="1" x14ac:dyDescent="0.25"/>
    <row r="625" s="13" customFormat="1" x14ac:dyDescent="0.25"/>
    <row r="626" s="13" customFormat="1" x14ac:dyDescent="0.25"/>
    <row r="627" s="13" customFormat="1" x14ac:dyDescent="0.25"/>
    <row r="628" s="13" customFormat="1" x14ac:dyDescent="0.25"/>
    <row r="629" s="13" customFormat="1" x14ac:dyDescent="0.25"/>
    <row r="630" s="13" customFormat="1" x14ac:dyDescent="0.25"/>
    <row r="631" s="13" customFormat="1" x14ac:dyDescent="0.25"/>
    <row r="632" s="13" customFormat="1" x14ac:dyDescent="0.25"/>
    <row r="633" s="13" customFormat="1" x14ac:dyDescent="0.25"/>
    <row r="634" s="13" customFormat="1" x14ac:dyDescent="0.25"/>
    <row r="635" s="13" customFormat="1" x14ac:dyDescent="0.25"/>
    <row r="636" s="13" customFormat="1" x14ac:dyDescent="0.25"/>
    <row r="637" s="13" customFormat="1" x14ac:dyDescent="0.25"/>
    <row r="638" s="13" customFormat="1" x14ac:dyDescent="0.25"/>
    <row r="639" s="13" customFormat="1" x14ac:dyDescent="0.25"/>
    <row r="640" s="13" customFormat="1" x14ac:dyDescent="0.25"/>
    <row r="641" s="13" customFormat="1" x14ac:dyDescent="0.25"/>
    <row r="642" s="13" customFormat="1" x14ac:dyDescent="0.25"/>
    <row r="643" s="13" customFormat="1" x14ac:dyDescent="0.25"/>
    <row r="644" s="13" customFormat="1" x14ac:dyDescent="0.25"/>
    <row r="645" s="13" customFormat="1" x14ac:dyDescent="0.25"/>
    <row r="646" s="13" customFormat="1" x14ac:dyDescent="0.25"/>
    <row r="647" s="13" customFormat="1" x14ac:dyDescent="0.25"/>
    <row r="648" s="13" customFormat="1" x14ac:dyDescent="0.25"/>
    <row r="649" s="13" customFormat="1" x14ac:dyDescent="0.25"/>
    <row r="650" s="13" customFormat="1" x14ac:dyDescent="0.25"/>
    <row r="651" s="13" customFormat="1" x14ac:dyDescent="0.25"/>
    <row r="652" s="13" customFormat="1" x14ac:dyDescent="0.25"/>
    <row r="653" s="13" customFormat="1" x14ac:dyDescent="0.25"/>
    <row r="654" s="13" customFormat="1" x14ac:dyDescent="0.25"/>
    <row r="655" s="13" customFormat="1" x14ac:dyDescent="0.25"/>
    <row r="656" s="13" customFormat="1" x14ac:dyDescent="0.25"/>
    <row r="657" s="13" customFormat="1" x14ac:dyDescent="0.25"/>
    <row r="658" s="13" customFormat="1" x14ac:dyDescent="0.25"/>
    <row r="659" s="13" customFormat="1" x14ac:dyDescent="0.25"/>
    <row r="660" s="13" customFormat="1" x14ac:dyDescent="0.25"/>
    <row r="661" s="13" customFormat="1" x14ac:dyDescent="0.25"/>
    <row r="662" s="13" customFormat="1" x14ac:dyDescent="0.25"/>
    <row r="663" s="13" customFormat="1" x14ac:dyDescent="0.25"/>
    <row r="664" s="13" customFormat="1" x14ac:dyDescent="0.25"/>
    <row r="665" s="13" customFormat="1" x14ac:dyDescent="0.25"/>
    <row r="666" s="13" customFormat="1" x14ac:dyDescent="0.25"/>
    <row r="667" s="13" customFormat="1" x14ac:dyDescent="0.25"/>
    <row r="668" s="13" customFormat="1" x14ac:dyDescent="0.25"/>
    <row r="669" s="13" customFormat="1" x14ac:dyDescent="0.25"/>
    <row r="670" s="13" customFormat="1" x14ac:dyDescent="0.25"/>
    <row r="671" s="13" customFormat="1" x14ac:dyDescent="0.25"/>
    <row r="672" s="13" customFormat="1" x14ac:dyDescent="0.25"/>
    <row r="673" s="13" customFormat="1" x14ac:dyDescent="0.25"/>
    <row r="674" s="13" customFormat="1" x14ac:dyDescent="0.25"/>
    <row r="675" s="13" customFormat="1" x14ac:dyDescent="0.25"/>
    <row r="676" s="13" customFormat="1" x14ac:dyDescent="0.25"/>
    <row r="677" s="13" customFormat="1" x14ac:dyDescent="0.25"/>
    <row r="678" s="13" customFormat="1" x14ac:dyDescent="0.25"/>
    <row r="679" s="13" customFormat="1" x14ac:dyDescent="0.25"/>
    <row r="680" s="13" customFormat="1" x14ac:dyDescent="0.25"/>
    <row r="681" s="13" customFormat="1" x14ac:dyDescent="0.25"/>
    <row r="682" s="13" customFormat="1" x14ac:dyDescent="0.25"/>
    <row r="683" s="13" customFormat="1" x14ac:dyDescent="0.25"/>
    <row r="684" s="13" customFormat="1" x14ac:dyDescent="0.25"/>
    <row r="685" s="13" customFormat="1" x14ac:dyDescent="0.25"/>
    <row r="686" s="13" customFormat="1" x14ac:dyDescent="0.25"/>
    <row r="687" s="13" customFormat="1" x14ac:dyDescent="0.25"/>
    <row r="688" s="13" customFormat="1" x14ac:dyDescent="0.25"/>
    <row r="689" s="13" customFormat="1" x14ac:dyDescent="0.25"/>
    <row r="690" s="13" customFormat="1" x14ac:dyDescent="0.25"/>
    <row r="691" s="13" customFormat="1" x14ac:dyDescent="0.25"/>
    <row r="692" s="13" customFormat="1" x14ac:dyDescent="0.25"/>
    <row r="693" s="13" customFormat="1" x14ac:dyDescent="0.25"/>
    <row r="694" s="13" customFormat="1" x14ac:dyDescent="0.25"/>
    <row r="695" s="13" customFormat="1" x14ac:dyDescent="0.25"/>
    <row r="696" s="13" customFormat="1" x14ac:dyDescent="0.25"/>
    <row r="697" s="13" customFormat="1" x14ac:dyDescent="0.25"/>
    <row r="698" s="13" customFormat="1" x14ac:dyDescent="0.25"/>
    <row r="699" s="13" customFormat="1" x14ac:dyDescent="0.25"/>
    <row r="700" s="13" customFormat="1" x14ac:dyDescent="0.25"/>
    <row r="701" s="13" customFormat="1" x14ac:dyDescent="0.25"/>
    <row r="702" s="13" customFormat="1" x14ac:dyDescent="0.25"/>
    <row r="703" s="13" customFormat="1" x14ac:dyDescent="0.25"/>
    <row r="704" s="13" customFormat="1" x14ac:dyDescent="0.25"/>
    <row r="705" s="13" customFormat="1" x14ac:dyDescent="0.25"/>
    <row r="706" s="13" customFormat="1" x14ac:dyDescent="0.25"/>
    <row r="707" s="13" customFormat="1" x14ac:dyDescent="0.25"/>
    <row r="708" s="13" customFormat="1" x14ac:dyDescent="0.25"/>
    <row r="709" s="13" customFormat="1" x14ac:dyDescent="0.25"/>
    <row r="710" s="13" customFormat="1" x14ac:dyDescent="0.25"/>
    <row r="711" s="13" customFormat="1" x14ac:dyDescent="0.25"/>
    <row r="712" s="13" customFormat="1" x14ac:dyDescent="0.25"/>
    <row r="713" s="13" customFormat="1" x14ac:dyDescent="0.25"/>
    <row r="714" s="13" customFormat="1" x14ac:dyDescent="0.25"/>
    <row r="715" s="13" customFormat="1" x14ac:dyDescent="0.25"/>
    <row r="716" s="13" customFormat="1" x14ac:dyDescent="0.25"/>
    <row r="717" s="13" customFormat="1" x14ac:dyDescent="0.25"/>
    <row r="718" s="13" customFormat="1" x14ac:dyDescent="0.25"/>
    <row r="719" s="13" customFormat="1" x14ac:dyDescent="0.25"/>
    <row r="720" s="13" customFormat="1" x14ac:dyDescent="0.25"/>
    <row r="721" s="13" customFormat="1" x14ac:dyDescent="0.25"/>
    <row r="722" s="13" customFormat="1" x14ac:dyDescent="0.25"/>
    <row r="723" s="13" customFormat="1" x14ac:dyDescent="0.25"/>
    <row r="724" s="13" customFormat="1" x14ac:dyDescent="0.25"/>
    <row r="725" s="13" customFormat="1" x14ac:dyDescent="0.25"/>
    <row r="726" s="13" customFormat="1" x14ac:dyDescent="0.25"/>
    <row r="727" s="13" customFormat="1" x14ac:dyDescent="0.25"/>
    <row r="728" s="13" customFormat="1" x14ac:dyDescent="0.25"/>
    <row r="729" s="13" customFormat="1" x14ac:dyDescent="0.25"/>
    <row r="730" s="13" customFormat="1" x14ac:dyDescent="0.25"/>
    <row r="731" s="13" customFormat="1" x14ac:dyDescent="0.25"/>
    <row r="732" s="13" customFormat="1" x14ac:dyDescent="0.25"/>
    <row r="733" s="13" customFormat="1" x14ac:dyDescent="0.25"/>
    <row r="734" s="13" customFormat="1" x14ac:dyDescent="0.25"/>
    <row r="735" s="13" customFormat="1" x14ac:dyDescent="0.25"/>
    <row r="736" s="13" customFormat="1" x14ac:dyDescent="0.25"/>
    <row r="737" s="13" customFormat="1" x14ac:dyDescent="0.25"/>
    <row r="738" s="13" customFormat="1" x14ac:dyDescent="0.25"/>
    <row r="739" s="13" customFormat="1" x14ac:dyDescent="0.25"/>
    <row r="740" s="13" customFormat="1" x14ac:dyDescent="0.25"/>
    <row r="741" s="13" customFormat="1" x14ac:dyDescent="0.25"/>
    <row r="742" s="13" customFormat="1" x14ac:dyDescent="0.25"/>
    <row r="743" s="13" customFormat="1" x14ac:dyDescent="0.25"/>
    <row r="744" s="13" customFormat="1" x14ac:dyDescent="0.25"/>
    <row r="745" s="13" customFormat="1" x14ac:dyDescent="0.25"/>
    <row r="746" s="13" customFormat="1" x14ac:dyDescent="0.25"/>
    <row r="747" s="13" customFormat="1" x14ac:dyDescent="0.25"/>
    <row r="748" s="13" customFormat="1" x14ac:dyDescent="0.25"/>
    <row r="749" s="13" customFormat="1" x14ac:dyDescent="0.25"/>
    <row r="750" s="13" customFormat="1" x14ac:dyDescent="0.25"/>
    <row r="751" s="13" customFormat="1" x14ac:dyDescent="0.25"/>
    <row r="752" s="13" customFormat="1" x14ac:dyDescent="0.25"/>
    <row r="753" s="13" customFormat="1" x14ac:dyDescent="0.25"/>
    <row r="754" s="13" customFormat="1" x14ac:dyDescent="0.25"/>
    <row r="755" s="13" customFormat="1" x14ac:dyDescent="0.25"/>
    <row r="756" s="13" customFormat="1" x14ac:dyDescent="0.25"/>
    <row r="757" s="13" customFormat="1" x14ac:dyDescent="0.25"/>
    <row r="758" s="13" customFormat="1" x14ac:dyDescent="0.25"/>
    <row r="759" s="13" customFormat="1" x14ac:dyDescent="0.25"/>
    <row r="760" s="13" customFormat="1" x14ac:dyDescent="0.25"/>
    <row r="761" s="13" customFormat="1" x14ac:dyDescent="0.25"/>
    <row r="762" s="13" customFormat="1" x14ac:dyDescent="0.25"/>
    <row r="763" s="13" customFormat="1" x14ac:dyDescent="0.25"/>
    <row r="764" s="13" customFormat="1" x14ac:dyDescent="0.25"/>
    <row r="765" s="13" customFormat="1" x14ac:dyDescent="0.25"/>
    <row r="766" s="13" customFormat="1" x14ac:dyDescent="0.25"/>
    <row r="767" s="13" customFormat="1" x14ac:dyDescent="0.25"/>
    <row r="768" s="13" customFormat="1" x14ac:dyDescent="0.25"/>
    <row r="769" s="13" customFormat="1" x14ac:dyDescent="0.25"/>
    <row r="770" s="13" customFormat="1" x14ac:dyDescent="0.25"/>
    <row r="771" s="13" customFormat="1" x14ac:dyDescent="0.25"/>
    <row r="772" s="13" customFormat="1" x14ac:dyDescent="0.25"/>
    <row r="773" s="13" customFormat="1" x14ac:dyDescent="0.25"/>
    <row r="774" s="13" customFormat="1" x14ac:dyDescent="0.25"/>
    <row r="775" s="13" customFormat="1" x14ac:dyDescent="0.25"/>
    <row r="776" s="13" customFormat="1" x14ac:dyDescent="0.25"/>
    <row r="777" s="13" customFormat="1" x14ac:dyDescent="0.25"/>
    <row r="778" s="13" customFormat="1" x14ac:dyDescent="0.25"/>
    <row r="779" s="13" customFormat="1" x14ac:dyDescent="0.25"/>
    <row r="780" s="13" customFormat="1" x14ac:dyDescent="0.25"/>
    <row r="781" s="13" customFormat="1" x14ac:dyDescent="0.25"/>
    <row r="782" s="13" customFormat="1" x14ac:dyDescent="0.25"/>
    <row r="783" s="13" customFormat="1" x14ac:dyDescent="0.25"/>
    <row r="784" s="13" customFormat="1" x14ac:dyDescent="0.25"/>
    <row r="785" s="13" customFormat="1" x14ac:dyDescent="0.25"/>
    <row r="786" s="13" customFormat="1" x14ac:dyDescent="0.25"/>
    <row r="787" s="13" customFormat="1" x14ac:dyDescent="0.25"/>
    <row r="788" s="13" customFormat="1" x14ac:dyDescent="0.25"/>
    <row r="789" s="13" customFormat="1" x14ac:dyDescent="0.25"/>
    <row r="790" s="13" customFormat="1" x14ac:dyDescent="0.25"/>
    <row r="791" s="13" customFormat="1" x14ac:dyDescent="0.25"/>
    <row r="792" s="13" customFormat="1" x14ac:dyDescent="0.25"/>
    <row r="793" s="13" customFormat="1" x14ac:dyDescent="0.25"/>
    <row r="794" s="13" customFormat="1" x14ac:dyDescent="0.25"/>
    <row r="795" s="13" customFormat="1" x14ac:dyDescent="0.25"/>
    <row r="796" s="13" customFormat="1" x14ac:dyDescent="0.25"/>
    <row r="797" s="13" customFormat="1" x14ac:dyDescent="0.25"/>
    <row r="798" s="13" customFormat="1" x14ac:dyDescent="0.25"/>
    <row r="799" s="13" customFormat="1" x14ac:dyDescent="0.25"/>
    <row r="800" s="13" customFormat="1" x14ac:dyDescent="0.25"/>
    <row r="801" s="13" customFormat="1" x14ac:dyDescent="0.25"/>
    <row r="802" s="13" customFormat="1" x14ac:dyDescent="0.25"/>
    <row r="803" s="13" customFormat="1" x14ac:dyDescent="0.25"/>
    <row r="804" s="13" customFormat="1" x14ac:dyDescent="0.25"/>
    <row r="805" s="13" customFormat="1" x14ac:dyDescent="0.25"/>
    <row r="806" s="13" customFormat="1" x14ac:dyDescent="0.25"/>
    <row r="807" s="13" customFormat="1" x14ac:dyDescent="0.25"/>
    <row r="808" s="13" customFormat="1" x14ac:dyDescent="0.25"/>
    <row r="809" s="13" customFormat="1" x14ac:dyDescent="0.25"/>
    <row r="810" s="13" customFormat="1" x14ac:dyDescent="0.25"/>
    <row r="811" s="13" customFormat="1" x14ac:dyDescent="0.25"/>
    <row r="812" s="13" customFormat="1" x14ac:dyDescent="0.25"/>
    <row r="813" s="13" customFormat="1" x14ac:dyDescent="0.25"/>
    <row r="814" s="13" customFormat="1" x14ac:dyDescent="0.25"/>
    <row r="815" s="13" customFormat="1" x14ac:dyDescent="0.25"/>
    <row r="816" s="13" customFormat="1" x14ac:dyDescent="0.25"/>
    <row r="817" s="13" customFormat="1" x14ac:dyDescent="0.25"/>
    <row r="818" s="13" customFormat="1" x14ac:dyDescent="0.25"/>
    <row r="819" s="13" customFormat="1" x14ac:dyDescent="0.25"/>
    <row r="820" s="13" customFormat="1" x14ac:dyDescent="0.25"/>
    <row r="821" s="13" customFormat="1" x14ac:dyDescent="0.25"/>
    <row r="822" s="13" customFormat="1" x14ac:dyDescent="0.25"/>
    <row r="823" s="13" customFormat="1" x14ac:dyDescent="0.25"/>
    <row r="824" s="13" customFormat="1" x14ac:dyDescent="0.25"/>
    <row r="825" s="13" customFormat="1" x14ac:dyDescent="0.25"/>
    <row r="826" s="13" customFormat="1" x14ac:dyDescent="0.25"/>
    <row r="827" s="13" customFormat="1" x14ac:dyDescent="0.25"/>
    <row r="828" s="13" customFormat="1" x14ac:dyDescent="0.25"/>
    <row r="829" s="13" customFormat="1" x14ac:dyDescent="0.25"/>
    <row r="830" s="13" customFormat="1" x14ac:dyDescent="0.25"/>
    <row r="831" s="13" customFormat="1" x14ac:dyDescent="0.25"/>
    <row r="832" s="13" customFormat="1" x14ac:dyDescent="0.25"/>
    <row r="833" s="13" customFormat="1" x14ac:dyDescent="0.25"/>
    <row r="834" s="13" customFormat="1" x14ac:dyDescent="0.25"/>
    <row r="835" s="13" customFormat="1" x14ac:dyDescent="0.25"/>
    <row r="836" s="13" customFormat="1" x14ac:dyDescent="0.25"/>
    <row r="837" s="13" customFormat="1" x14ac:dyDescent="0.25"/>
    <row r="838" s="13" customFormat="1" x14ac:dyDescent="0.25"/>
    <row r="839" s="13" customFormat="1" x14ac:dyDescent="0.25"/>
    <row r="840" s="13" customFormat="1" x14ac:dyDescent="0.25"/>
    <row r="841" s="13" customFormat="1" x14ac:dyDescent="0.25"/>
    <row r="842" s="13" customFormat="1" x14ac:dyDescent="0.25"/>
    <row r="843" s="13" customFormat="1" x14ac:dyDescent="0.25"/>
    <row r="844" s="13" customFormat="1" x14ac:dyDescent="0.25"/>
    <row r="845" s="13" customFormat="1" x14ac:dyDescent="0.25"/>
    <row r="846" s="13" customFormat="1" x14ac:dyDescent="0.25"/>
    <row r="847" s="13" customFormat="1" x14ac:dyDescent="0.25"/>
    <row r="848" s="13" customFormat="1" x14ac:dyDescent="0.25"/>
    <row r="849" s="13" customFormat="1" x14ac:dyDescent="0.25"/>
    <row r="850" s="13" customFormat="1" x14ac:dyDescent="0.25"/>
    <row r="851" s="13" customFormat="1" x14ac:dyDescent="0.25"/>
    <row r="852" s="13" customFormat="1" x14ac:dyDescent="0.25"/>
    <row r="853" s="13" customFormat="1" x14ac:dyDescent="0.25"/>
    <row r="854" s="13" customFormat="1" x14ac:dyDescent="0.25"/>
    <row r="855" s="13" customFormat="1" x14ac:dyDescent="0.25"/>
    <row r="856" s="13" customFormat="1" x14ac:dyDescent="0.25"/>
    <row r="857" s="13" customFormat="1" x14ac:dyDescent="0.25"/>
    <row r="858" s="13" customFormat="1" x14ac:dyDescent="0.25"/>
    <row r="859" s="13" customFormat="1" x14ac:dyDescent="0.25"/>
    <row r="860" s="13" customFormat="1" x14ac:dyDescent="0.25"/>
    <row r="861" s="13" customFormat="1" x14ac:dyDescent="0.25"/>
    <row r="862" s="13" customFormat="1" x14ac:dyDescent="0.25"/>
    <row r="863" s="13" customFormat="1" x14ac:dyDescent="0.25"/>
    <row r="864" s="13" customFormat="1" x14ac:dyDescent="0.25"/>
    <row r="865" s="13" customFormat="1" x14ac:dyDescent="0.25"/>
    <row r="866" s="13" customFormat="1" x14ac:dyDescent="0.25"/>
    <row r="867" s="13" customFormat="1" x14ac:dyDescent="0.25"/>
    <row r="868" s="13" customFormat="1" x14ac:dyDescent="0.25"/>
    <row r="869" s="13" customFormat="1" x14ac:dyDescent="0.25"/>
    <row r="870" s="13" customFormat="1" x14ac:dyDescent="0.25"/>
    <row r="871" s="13" customFormat="1" x14ac:dyDescent="0.25"/>
    <row r="872" s="13" customFormat="1" x14ac:dyDescent="0.25"/>
    <row r="873" s="13" customFormat="1" x14ac:dyDescent="0.25"/>
    <row r="874" s="13" customFormat="1" x14ac:dyDescent="0.25"/>
    <row r="875" s="13" customFormat="1" x14ac:dyDescent="0.25"/>
    <row r="876" s="13" customFormat="1" x14ac:dyDescent="0.25"/>
    <row r="877" s="13" customFormat="1" x14ac:dyDescent="0.25"/>
    <row r="878" s="13" customFormat="1" x14ac:dyDescent="0.25"/>
    <row r="879" s="13" customFormat="1" x14ac:dyDescent="0.25"/>
    <row r="880" s="13" customFormat="1" x14ac:dyDescent="0.25"/>
    <row r="881" s="13" customFormat="1" x14ac:dyDescent="0.25"/>
    <row r="882" s="13" customFormat="1" x14ac:dyDescent="0.25"/>
    <row r="883" s="13" customFormat="1" x14ac:dyDescent="0.25"/>
    <row r="884" s="13" customFormat="1" x14ac:dyDescent="0.25"/>
    <row r="885" s="13" customFormat="1" x14ac:dyDescent="0.25"/>
    <row r="886" s="13" customFormat="1" x14ac:dyDescent="0.25"/>
    <row r="887" s="13" customFormat="1" x14ac:dyDescent="0.25"/>
    <row r="888" s="13" customFormat="1" x14ac:dyDescent="0.25"/>
    <row r="889" s="13" customFormat="1" x14ac:dyDescent="0.25"/>
    <row r="890" s="13" customFormat="1" x14ac:dyDescent="0.25"/>
    <row r="891" s="13" customFormat="1" x14ac:dyDescent="0.25"/>
    <row r="892" s="13" customFormat="1" x14ac:dyDescent="0.25"/>
    <row r="893" s="13" customFormat="1" x14ac:dyDescent="0.25"/>
    <row r="894" s="13" customFormat="1" x14ac:dyDescent="0.25"/>
    <row r="895" s="13" customFormat="1" x14ac:dyDescent="0.25"/>
    <row r="896" s="13" customFormat="1" x14ac:dyDescent="0.25"/>
    <row r="897" s="13" customFormat="1" x14ac:dyDescent="0.25"/>
    <row r="898" s="13" customFormat="1" x14ac:dyDescent="0.25"/>
    <row r="899" s="13" customFormat="1" x14ac:dyDescent="0.25"/>
    <row r="900" s="13" customFormat="1" x14ac:dyDescent="0.25"/>
    <row r="901" s="13" customFormat="1" x14ac:dyDescent="0.25"/>
    <row r="902" s="13" customFormat="1" x14ac:dyDescent="0.25"/>
    <row r="903" s="13" customFormat="1" x14ac:dyDescent="0.25"/>
    <row r="904" s="13" customFormat="1" x14ac:dyDescent="0.25"/>
    <row r="905" s="13" customFormat="1" x14ac:dyDescent="0.25"/>
    <row r="906" s="13" customFormat="1" x14ac:dyDescent="0.25"/>
    <row r="907" s="13" customFormat="1" x14ac:dyDescent="0.25"/>
    <row r="908" s="13" customFormat="1" x14ac:dyDescent="0.25"/>
    <row r="909" s="13" customFormat="1" x14ac:dyDescent="0.25"/>
    <row r="910" s="13" customFormat="1" x14ac:dyDescent="0.25"/>
    <row r="911" s="13" customFormat="1" x14ac:dyDescent="0.25"/>
    <row r="912" s="13" customFormat="1" x14ac:dyDescent="0.25"/>
    <row r="913" s="13" customFormat="1" x14ac:dyDescent="0.25"/>
    <row r="914" s="13" customFormat="1" x14ac:dyDescent="0.25"/>
    <row r="915" s="13" customFormat="1" x14ac:dyDescent="0.25"/>
    <row r="916" s="13" customFormat="1" x14ac:dyDescent="0.25"/>
    <row r="917" s="13" customFormat="1" x14ac:dyDescent="0.25"/>
    <row r="918" s="13" customFormat="1" x14ac:dyDescent="0.25"/>
    <row r="919" s="13" customFormat="1" x14ac:dyDescent="0.25"/>
    <row r="920" s="13" customFormat="1" x14ac:dyDescent="0.25"/>
    <row r="921" s="13" customFormat="1" x14ac:dyDescent="0.25"/>
    <row r="922" s="13" customFormat="1" x14ac:dyDescent="0.25"/>
    <row r="923" s="13" customFormat="1" x14ac:dyDescent="0.25"/>
    <row r="924" s="13" customFormat="1" x14ac:dyDescent="0.25"/>
    <row r="925" s="13" customFormat="1" x14ac:dyDescent="0.25"/>
    <row r="926" s="13" customFormat="1" x14ac:dyDescent="0.25"/>
    <row r="927" s="13" customFormat="1" x14ac:dyDescent="0.25"/>
    <row r="928" s="13" customFormat="1" x14ac:dyDescent="0.25"/>
    <row r="929" s="13" customFormat="1" x14ac:dyDescent="0.25"/>
    <row r="930" s="13" customFormat="1" x14ac:dyDescent="0.25"/>
    <row r="931" s="13" customFormat="1" x14ac:dyDescent="0.25"/>
    <row r="932" s="13" customFormat="1" x14ac:dyDescent="0.25"/>
    <row r="933" s="13" customFormat="1" x14ac:dyDescent="0.25"/>
    <row r="934" s="13" customFormat="1" x14ac:dyDescent="0.25"/>
    <row r="935" s="13" customFormat="1" x14ac:dyDescent="0.25"/>
    <row r="936" s="13" customFormat="1" x14ac:dyDescent="0.25"/>
    <row r="937" s="13" customFormat="1" x14ac:dyDescent="0.25"/>
    <row r="938" s="13" customFormat="1" x14ac:dyDescent="0.25"/>
    <row r="939" s="13" customFormat="1" x14ac:dyDescent="0.25"/>
    <row r="940" s="13" customFormat="1" x14ac:dyDescent="0.25"/>
    <row r="941" s="13" customFormat="1" x14ac:dyDescent="0.25"/>
    <row r="942" s="13" customFormat="1" x14ac:dyDescent="0.25"/>
    <row r="943" s="13" customFormat="1" x14ac:dyDescent="0.25"/>
    <row r="944" s="13" customFormat="1" x14ac:dyDescent="0.25"/>
    <row r="945" s="13" customFormat="1" x14ac:dyDescent="0.25"/>
    <row r="946" s="13" customFormat="1" x14ac:dyDescent="0.25"/>
    <row r="947" s="13" customFormat="1" x14ac:dyDescent="0.25"/>
    <row r="948" s="13" customFormat="1" x14ac:dyDescent="0.25"/>
    <row r="949" s="13" customFormat="1" x14ac:dyDescent="0.25"/>
    <row r="950" s="13" customFormat="1" x14ac:dyDescent="0.25"/>
    <row r="951" s="13" customFormat="1" x14ac:dyDescent="0.25"/>
    <row r="952" s="13" customFormat="1" x14ac:dyDescent="0.25"/>
    <row r="953" s="13" customFormat="1" x14ac:dyDescent="0.25"/>
    <row r="954" s="13" customFormat="1" x14ac:dyDescent="0.25"/>
    <row r="955" s="13" customFormat="1" x14ac:dyDescent="0.25"/>
    <row r="956" s="13" customFormat="1" x14ac:dyDescent="0.25"/>
    <row r="957" s="13" customFormat="1" x14ac:dyDescent="0.25"/>
    <row r="958" s="13" customFormat="1" x14ac:dyDescent="0.25"/>
    <row r="959" s="13" customFormat="1" x14ac:dyDescent="0.25"/>
    <row r="960" s="13" customFormat="1" x14ac:dyDescent="0.25"/>
    <row r="961" s="13" customFormat="1" x14ac:dyDescent="0.25"/>
    <row r="962" s="13" customFormat="1" x14ac:dyDescent="0.25"/>
    <row r="963" s="13" customFormat="1" x14ac:dyDescent="0.25"/>
    <row r="964" s="13" customFormat="1" x14ac:dyDescent="0.25"/>
    <row r="965" s="13" customFormat="1" x14ac:dyDescent="0.25"/>
    <row r="966" s="13" customFormat="1" x14ac:dyDescent="0.25"/>
    <row r="967" s="13" customFormat="1" x14ac:dyDescent="0.25"/>
    <row r="968" s="13" customFormat="1" x14ac:dyDescent="0.25"/>
    <row r="969" s="13" customFormat="1" x14ac:dyDescent="0.25"/>
    <row r="970" s="13" customFormat="1" x14ac:dyDescent="0.25"/>
    <row r="971" s="13" customFormat="1" x14ac:dyDescent="0.25"/>
    <row r="972" s="13" customFormat="1" x14ac:dyDescent="0.25"/>
    <row r="973" s="13" customFormat="1" x14ac:dyDescent="0.25"/>
    <row r="974" s="13" customFormat="1" x14ac:dyDescent="0.25"/>
    <row r="975" s="13" customFormat="1" x14ac:dyDescent="0.25"/>
    <row r="976" s="13" customFormat="1" x14ac:dyDescent="0.25"/>
    <row r="977" s="13" customFormat="1" x14ac:dyDescent="0.25"/>
    <row r="978" s="13" customFormat="1" x14ac:dyDescent="0.25"/>
    <row r="979" s="13" customFormat="1" x14ac:dyDescent="0.25"/>
    <row r="980" s="13" customFormat="1" x14ac:dyDescent="0.25"/>
    <row r="981" s="13" customFormat="1" x14ac:dyDescent="0.25"/>
    <row r="982" s="13" customFormat="1" x14ac:dyDescent="0.25"/>
    <row r="983" s="13" customFormat="1" x14ac:dyDescent="0.25"/>
    <row r="984" s="13" customFormat="1" x14ac:dyDescent="0.25"/>
    <row r="985" s="13" customFormat="1" x14ac:dyDescent="0.25"/>
    <row r="986" s="13" customFormat="1" x14ac:dyDescent="0.25"/>
    <row r="987" s="13" customFormat="1" x14ac:dyDescent="0.25"/>
    <row r="988" s="13" customFormat="1" x14ac:dyDescent="0.25"/>
    <row r="989" s="13" customFormat="1" x14ac:dyDescent="0.25"/>
    <row r="990" s="13" customFormat="1" x14ac:dyDescent="0.25"/>
    <row r="991" s="13" customFormat="1" x14ac:dyDescent="0.25"/>
    <row r="992" s="13" customFormat="1" x14ac:dyDescent="0.25"/>
    <row r="993" s="13" customFormat="1" x14ac:dyDescent="0.25"/>
    <row r="994" s="13" customFormat="1" x14ac:dyDescent="0.25"/>
    <row r="995" s="13" customFormat="1" x14ac:dyDescent="0.25"/>
    <row r="996" s="13" customFormat="1" x14ac:dyDescent="0.25"/>
    <row r="997" s="13" customFormat="1" x14ac:dyDescent="0.25"/>
    <row r="998" s="13" customFormat="1" x14ac:dyDescent="0.25"/>
    <row r="999" s="13" customFormat="1" x14ac:dyDescent="0.25"/>
    <row r="1000" s="13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</mergeCells>
  <pageMargins left="0.15" right="0.15" top="0.6" bottom="0.02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40"/>
  <sheetViews>
    <sheetView showRuler="0" topLeftCell="E8" zoomScale="62" zoomScaleNormal="62" workbookViewId="0">
      <selection activeCell="AD15" activeCellId="3" sqref="AF39 AD41 AD37 AD15"/>
    </sheetView>
  </sheetViews>
  <sheetFormatPr defaultRowHeight="16.5" x14ac:dyDescent="0.3"/>
  <cols>
    <col min="1" max="1" width="9.140625" style="137"/>
    <col min="2" max="2" width="18.28515625" style="137" customWidth="1"/>
    <col min="3" max="3" width="9.140625" style="137"/>
    <col min="4" max="4" width="20" style="137" customWidth="1"/>
    <col min="5" max="5" width="9.140625" style="137"/>
    <col min="6" max="6" width="18.28515625" style="137" customWidth="1"/>
    <col min="7" max="7" width="17.7109375" style="137" customWidth="1"/>
    <col min="8" max="9" width="9.140625" style="137"/>
    <col min="10" max="12" width="9.140625" style="113"/>
    <col min="13" max="13" width="11.42578125" style="113" bestFit="1" customWidth="1"/>
    <col min="14" max="24" width="9.140625" style="113"/>
    <col min="25" max="25" width="11.7109375" style="113" bestFit="1" customWidth="1"/>
    <col min="26" max="27" width="9.140625" style="113"/>
    <col min="28" max="28" width="13.5703125" style="113" bestFit="1" customWidth="1"/>
    <col min="29" max="257" width="9.140625" style="113"/>
    <col min="258" max="258" width="18.28515625" style="113" customWidth="1"/>
    <col min="259" max="259" width="9.140625" style="113"/>
    <col min="260" max="260" width="20" style="113" customWidth="1"/>
    <col min="261" max="261" width="9.140625" style="113"/>
    <col min="262" max="262" width="18.28515625" style="113" customWidth="1"/>
    <col min="263" max="263" width="17.7109375" style="113" customWidth="1"/>
    <col min="264" max="280" width="9.140625" style="113"/>
    <col min="281" max="281" width="11.7109375" style="113" bestFit="1" customWidth="1"/>
    <col min="282" max="513" width="9.140625" style="113"/>
    <col min="514" max="514" width="18.28515625" style="113" customWidth="1"/>
    <col min="515" max="515" width="9.140625" style="113"/>
    <col min="516" max="516" width="20" style="113" customWidth="1"/>
    <col min="517" max="517" width="9.140625" style="113"/>
    <col min="518" max="518" width="18.28515625" style="113" customWidth="1"/>
    <col min="519" max="519" width="17.7109375" style="113" customWidth="1"/>
    <col min="520" max="536" width="9.140625" style="113"/>
    <col min="537" max="537" width="11.7109375" style="113" bestFit="1" customWidth="1"/>
    <col min="538" max="769" width="9.140625" style="113"/>
    <col min="770" max="770" width="18.28515625" style="113" customWidth="1"/>
    <col min="771" max="771" width="9.140625" style="113"/>
    <col min="772" max="772" width="20" style="113" customWidth="1"/>
    <col min="773" max="773" width="9.140625" style="113"/>
    <col min="774" max="774" width="18.28515625" style="113" customWidth="1"/>
    <col min="775" max="775" width="17.7109375" style="113" customWidth="1"/>
    <col min="776" max="792" width="9.140625" style="113"/>
    <col min="793" max="793" width="11.7109375" style="113" bestFit="1" customWidth="1"/>
    <col min="794" max="1025" width="9.140625" style="113"/>
    <col min="1026" max="1026" width="18.28515625" style="113" customWidth="1"/>
    <col min="1027" max="1027" width="9.140625" style="113"/>
    <col min="1028" max="1028" width="20" style="113" customWidth="1"/>
    <col min="1029" max="1029" width="9.140625" style="113"/>
    <col min="1030" max="1030" width="18.28515625" style="113" customWidth="1"/>
    <col min="1031" max="1031" width="17.7109375" style="113" customWidth="1"/>
    <col min="1032" max="1048" width="9.140625" style="113"/>
    <col min="1049" max="1049" width="11.7109375" style="113" bestFit="1" customWidth="1"/>
    <col min="1050" max="1281" width="9.140625" style="113"/>
    <col min="1282" max="1282" width="18.28515625" style="113" customWidth="1"/>
    <col min="1283" max="1283" width="9.140625" style="113"/>
    <col min="1284" max="1284" width="20" style="113" customWidth="1"/>
    <col min="1285" max="1285" width="9.140625" style="113"/>
    <col min="1286" max="1286" width="18.28515625" style="113" customWidth="1"/>
    <col min="1287" max="1287" width="17.7109375" style="113" customWidth="1"/>
    <col min="1288" max="1304" width="9.140625" style="113"/>
    <col min="1305" max="1305" width="11.7109375" style="113" bestFit="1" customWidth="1"/>
    <col min="1306" max="1537" width="9.140625" style="113"/>
    <col min="1538" max="1538" width="18.28515625" style="113" customWidth="1"/>
    <col min="1539" max="1539" width="9.140625" style="113"/>
    <col min="1540" max="1540" width="20" style="113" customWidth="1"/>
    <col min="1541" max="1541" width="9.140625" style="113"/>
    <col min="1542" max="1542" width="18.28515625" style="113" customWidth="1"/>
    <col min="1543" max="1543" width="17.7109375" style="113" customWidth="1"/>
    <col min="1544" max="1560" width="9.140625" style="113"/>
    <col min="1561" max="1561" width="11.7109375" style="113" bestFit="1" customWidth="1"/>
    <col min="1562" max="1793" width="9.140625" style="113"/>
    <col min="1794" max="1794" width="18.28515625" style="113" customWidth="1"/>
    <col min="1795" max="1795" width="9.140625" style="113"/>
    <col min="1796" max="1796" width="20" style="113" customWidth="1"/>
    <col min="1797" max="1797" width="9.140625" style="113"/>
    <col min="1798" max="1798" width="18.28515625" style="113" customWidth="1"/>
    <col min="1799" max="1799" width="17.7109375" style="113" customWidth="1"/>
    <col min="1800" max="1816" width="9.140625" style="113"/>
    <col min="1817" max="1817" width="11.7109375" style="113" bestFit="1" customWidth="1"/>
    <col min="1818" max="2049" width="9.140625" style="113"/>
    <col min="2050" max="2050" width="18.28515625" style="113" customWidth="1"/>
    <col min="2051" max="2051" width="9.140625" style="113"/>
    <col min="2052" max="2052" width="20" style="113" customWidth="1"/>
    <col min="2053" max="2053" width="9.140625" style="113"/>
    <col min="2054" max="2054" width="18.28515625" style="113" customWidth="1"/>
    <col min="2055" max="2055" width="17.7109375" style="113" customWidth="1"/>
    <col min="2056" max="2072" width="9.140625" style="113"/>
    <col min="2073" max="2073" width="11.7109375" style="113" bestFit="1" customWidth="1"/>
    <col min="2074" max="2305" width="9.140625" style="113"/>
    <col min="2306" max="2306" width="18.28515625" style="113" customWidth="1"/>
    <col min="2307" max="2307" width="9.140625" style="113"/>
    <col min="2308" max="2308" width="20" style="113" customWidth="1"/>
    <col min="2309" max="2309" width="9.140625" style="113"/>
    <col min="2310" max="2310" width="18.28515625" style="113" customWidth="1"/>
    <col min="2311" max="2311" width="17.7109375" style="113" customWidth="1"/>
    <col min="2312" max="2328" width="9.140625" style="113"/>
    <col min="2329" max="2329" width="11.7109375" style="113" bestFit="1" customWidth="1"/>
    <col min="2330" max="2561" width="9.140625" style="113"/>
    <col min="2562" max="2562" width="18.28515625" style="113" customWidth="1"/>
    <col min="2563" max="2563" width="9.140625" style="113"/>
    <col min="2564" max="2564" width="20" style="113" customWidth="1"/>
    <col min="2565" max="2565" width="9.140625" style="113"/>
    <col min="2566" max="2566" width="18.28515625" style="113" customWidth="1"/>
    <col min="2567" max="2567" width="17.7109375" style="113" customWidth="1"/>
    <col min="2568" max="2584" width="9.140625" style="113"/>
    <col min="2585" max="2585" width="11.7109375" style="113" bestFit="1" customWidth="1"/>
    <col min="2586" max="2817" width="9.140625" style="113"/>
    <col min="2818" max="2818" width="18.28515625" style="113" customWidth="1"/>
    <col min="2819" max="2819" width="9.140625" style="113"/>
    <col min="2820" max="2820" width="20" style="113" customWidth="1"/>
    <col min="2821" max="2821" width="9.140625" style="113"/>
    <col min="2822" max="2822" width="18.28515625" style="113" customWidth="1"/>
    <col min="2823" max="2823" width="17.7109375" style="113" customWidth="1"/>
    <col min="2824" max="2840" width="9.140625" style="113"/>
    <col min="2841" max="2841" width="11.7109375" style="113" bestFit="1" customWidth="1"/>
    <col min="2842" max="3073" width="9.140625" style="113"/>
    <col min="3074" max="3074" width="18.28515625" style="113" customWidth="1"/>
    <col min="3075" max="3075" width="9.140625" style="113"/>
    <col min="3076" max="3076" width="20" style="113" customWidth="1"/>
    <col min="3077" max="3077" width="9.140625" style="113"/>
    <col min="3078" max="3078" width="18.28515625" style="113" customWidth="1"/>
    <col min="3079" max="3079" width="17.7109375" style="113" customWidth="1"/>
    <col min="3080" max="3096" width="9.140625" style="113"/>
    <col min="3097" max="3097" width="11.7109375" style="113" bestFit="1" customWidth="1"/>
    <col min="3098" max="3329" width="9.140625" style="113"/>
    <col min="3330" max="3330" width="18.28515625" style="113" customWidth="1"/>
    <col min="3331" max="3331" width="9.140625" style="113"/>
    <col min="3332" max="3332" width="20" style="113" customWidth="1"/>
    <col min="3333" max="3333" width="9.140625" style="113"/>
    <col min="3334" max="3334" width="18.28515625" style="113" customWidth="1"/>
    <col min="3335" max="3335" width="17.7109375" style="113" customWidth="1"/>
    <col min="3336" max="3352" width="9.140625" style="113"/>
    <col min="3353" max="3353" width="11.7109375" style="113" bestFit="1" customWidth="1"/>
    <col min="3354" max="3585" width="9.140625" style="113"/>
    <col min="3586" max="3586" width="18.28515625" style="113" customWidth="1"/>
    <col min="3587" max="3587" width="9.140625" style="113"/>
    <col min="3588" max="3588" width="20" style="113" customWidth="1"/>
    <col min="3589" max="3589" width="9.140625" style="113"/>
    <col min="3590" max="3590" width="18.28515625" style="113" customWidth="1"/>
    <col min="3591" max="3591" width="17.7109375" style="113" customWidth="1"/>
    <col min="3592" max="3608" width="9.140625" style="113"/>
    <col min="3609" max="3609" width="11.7109375" style="113" bestFit="1" customWidth="1"/>
    <col min="3610" max="3841" width="9.140625" style="113"/>
    <col min="3842" max="3842" width="18.28515625" style="113" customWidth="1"/>
    <col min="3843" max="3843" width="9.140625" style="113"/>
    <col min="3844" max="3844" width="20" style="113" customWidth="1"/>
    <col min="3845" max="3845" width="9.140625" style="113"/>
    <col min="3846" max="3846" width="18.28515625" style="113" customWidth="1"/>
    <col min="3847" max="3847" width="17.7109375" style="113" customWidth="1"/>
    <col min="3848" max="3864" width="9.140625" style="113"/>
    <col min="3865" max="3865" width="11.7109375" style="113" bestFit="1" customWidth="1"/>
    <col min="3866" max="4097" width="9.140625" style="113"/>
    <col min="4098" max="4098" width="18.28515625" style="113" customWidth="1"/>
    <col min="4099" max="4099" width="9.140625" style="113"/>
    <col min="4100" max="4100" width="20" style="113" customWidth="1"/>
    <col min="4101" max="4101" width="9.140625" style="113"/>
    <col min="4102" max="4102" width="18.28515625" style="113" customWidth="1"/>
    <col min="4103" max="4103" width="17.7109375" style="113" customWidth="1"/>
    <col min="4104" max="4120" width="9.140625" style="113"/>
    <col min="4121" max="4121" width="11.7109375" style="113" bestFit="1" customWidth="1"/>
    <col min="4122" max="4353" width="9.140625" style="113"/>
    <col min="4354" max="4354" width="18.28515625" style="113" customWidth="1"/>
    <col min="4355" max="4355" width="9.140625" style="113"/>
    <col min="4356" max="4356" width="20" style="113" customWidth="1"/>
    <col min="4357" max="4357" width="9.140625" style="113"/>
    <col min="4358" max="4358" width="18.28515625" style="113" customWidth="1"/>
    <col min="4359" max="4359" width="17.7109375" style="113" customWidth="1"/>
    <col min="4360" max="4376" width="9.140625" style="113"/>
    <col min="4377" max="4377" width="11.7109375" style="113" bestFit="1" customWidth="1"/>
    <col min="4378" max="4609" width="9.140625" style="113"/>
    <col min="4610" max="4610" width="18.28515625" style="113" customWidth="1"/>
    <col min="4611" max="4611" width="9.140625" style="113"/>
    <col min="4612" max="4612" width="20" style="113" customWidth="1"/>
    <col min="4613" max="4613" width="9.140625" style="113"/>
    <col min="4614" max="4614" width="18.28515625" style="113" customWidth="1"/>
    <col min="4615" max="4615" width="17.7109375" style="113" customWidth="1"/>
    <col min="4616" max="4632" width="9.140625" style="113"/>
    <col min="4633" max="4633" width="11.7109375" style="113" bestFit="1" customWidth="1"/>
    <col min="4634" max="4865" width="9.140625" style="113"/>
    <col min="4866" max="4866" width="18.28515625" style="113" customWidth="1"/>
    <col min="4867" max="4867" width="9.140625" style="113"/>
    <col min="4868" max="4868" width="20" style="113" customWidth="1"/>
    <col min="4869" max="4869" width="9.140625" style="113"/>
    <col min="4870" max="4870" width="18.28515625" style="113" customWidth="1"/>
    <col min="4871" max="4871" width="17.7109375" style="113" customWidth="1"/>
    <col min="4872" max="4888" width="9.140625" style="113"/>
    <col min="4889" max="4889" width="11.7109375" style="113" bestFit="1" customWidth="1"/>
    <col min="4890" max="5121" width="9.140625" style="113"/>
    <col min="5122" max="5122" width="18.28515625" style="113" customWidth="1"/>
    <col min="5123" max="5123" width="9.140625" style="113"/>
    <col min="5124" max="5124" width="20" style="113" customWidth="1"/>
    <col min="5125" max="5125" width="9.140625" style="113"/>
    <col min="5126" max="5126" width="18.28515625" style="113" customWidth="1"/>
    <col min="5127" max="5127" width="17.7109375" style="113" customWidth="1"/>
    <col min="5128" max="5144" width="9.140625" style="113"/>
    <col min="5145" max="5145" width="11.7109375" style="113" bestFit="1" customWidth="1"/>
    <col min="5146" max="5377" width="9.140625" style="113"/>
    <col min="5378" max="5378" width="18.28515625" style="113" customWidth="1"/>
    <col min="5379" max="5379" width="9.140625" style="113"/>
    <col min="5380" max="5380" width="20" style="113" customWidth="1"/>
    <col min="5381" max="5381" width="9.140625" style="113"/>
    <col min="5382" max="5382" width="18.28515625" style="113" customWidth="1"/>
    <col min="5383" max="5383" width="17.7109375" style="113" customWidth="1"/>
    <col min="5384" max="5400" width="9.140625" style="113"/>
    <col min="5401" max="5401" width="11.7109375" style="113" bestFit="1" customWidth="1"/>
    <col min="5402" max="5633" width="9.140625" style="113"/>
    <col min="5634" max="5634" width="18.28515625" style="113" customWidth="1"/>
    <col min="5635" max="5635" width="9.140625" style="113"/>
    <col min="5636" max="5636" width="20" style="113" customWidth="1"/>
    <col min="5637" max="5637" width="9.140625" style="113"/>
    <col min="5638" max="5638" width="18.28515625" style="113" customWidth="1"/>
    <col min="5639" max="5639" width="17.7109375" style="113" customWidth="1"/>
    <col min="5640" max="5656" width="9.140625" style="113"/>
    <col min="5657" max="5657" width="11.7109375" style="113" bestFit="1" customWidth="1"/>
    <col min="5658" max="5889" width="9.140625" style="113"/>
    <col min="5890" max="5890" width="18.28515625" style="113" customWidth="1"/>
    <col min="5891" max="5891" width="9.140625" style="113"/>
    <col min="5892" max="5892" width="20" style="113" customWidth="1"/>
    <col min="5893" max="5893" width="9.140625" style="113"/>
    <col min="5894" max="5894" width="18.28515625" style="113" customWidth="1"/>
    <col min="5895" max="5895" width="17.7109375" style="113" customWidth="1"/>
    <col min="5896" max="5912" width="9.140625" style="113"/>
    <col min="5913" max="5913" width="11.7109375" style="113" bestFit="1" customWidth="1"/>
    <col min="5914" max="6145" width="9.140625" style="113"/>
    <col min="6146" max="6146" width="18.28515625" style="113" customWidth="1"/>
    <col min="6147" max="6147" width="9.140625" style="113"/>
    <col min="6148" max="6148" width="20" style="113" customWidth="1"/>
    <col min="6149" max="6149" width="9.140625" style="113"/>
    <col min="6150" max="6150" width="18.28515625" style="113" customWidth="1"/>
    <col min="6151" max="6151" width="17.7109375" style="113" customWidth="1"/>
    <col min="6152" max="6168" width="9.140625" style="113"/>
    <col min="6169" max="6169" width="11.7109375" style="113" bestFit="1" customWidth="1"/>
    <col min="6170" max="6401" width="9.140625" style="113"/>
    <col min="6402" max="6402" width="18.28515625" style="113" customWidth="1"/>
    <col min="6403" max="6403" width="9.140625" style="113"/>
    <col min="6404" max="6404" width="20" style="113" customWidth="1"/>
    <col min="6405" max="6405" width="9.140625" style="113"/>
    <col min="6406" max="6406" width="18.28515625" style="113" customWidth="1"/>
    <col min="6407" max="6407" width="17.7109375" style="113" customWidth="1"/>
    <col min="6408" max="6424" width="9.140625" style="113"/>
    <col min="6425" max="6425" width="11.7109375" style="113" bestFit="1" customWidth="1"/>
    <col min="6426" max="6657" width="9.140625" style="113"/>
    <col min="6658" max="6658" width="18.28515625" style="113" customWidth="1"/>
    <col min="6659" max="6659" width="9.140625" style="113"/>
    <col min="6660" max="6660" width="20" style="113" customWidth="1"/>
    <col min="6661" max="6661" width="9.140625" style="113"/>
    <col min="6662" max="6662" width="18.28515625" style="113" customWidth="1"/>
    <col min="6663" max="6663" width="17.7109375" style="113" customWidth="1"/>
    <col min="6664" max="6680" width="9.140625" style="113"/>
    <col min="6681" max="6681" width="11.7109375" style="113" bestFit="1" customWidth="1"/>
    <col min="6682" max="6913" width="9.140625" style="113"/>
    <col min="6914" max="6914" width="18.28515625" style="113" customWidth="1"/>
    <col min="6915" max="6915" width="9.140625" style="113"/>
    <col min="6916" max="6916" width="20" style="113" customWidth="1"/>
    <col min="6917" max="6917" width="9.140625" style="113"/>
    <col min="6918" max="6918" width="18.28515625" style="113" customWidth="1"/>
    <col min="6919" max="6919" width="17.7109375" style="113" customWidth="1"/>
    <col min="6920" max="6936" width="9.140625" style="113"/>
    <col min="6937" max="6937" width="11.7109375" style="113" bestFit="1" customWidth="1"/>
    <col min="6938" max="7169" width="9.140625" style="113"/>
    <col min="7170" max="7170" width="18.28515625" style="113" customWidth="1"/>
    <col min="7171" max="7171" width="9.140625" style="113"/>
    <col min="7172" max="7172" width="20" style="113" customWidth="1"/>
    <col min="7173" max="7173" width="9.140625" style="113"/>
    <col min="7174" max="7174" width="18.28515625" style="113" customWidth="1"/>
    <col min="7175" max="7175" width="17.7109375" style="113" customWidth="1"/>
    <col min="7176" max="7192" width="9.140625" style="113"/>
    <col min="7193" max="7193" width="11.7109375" style="113" bestFit="1" customWidth="1"/>
    <col min="7194" max="7425" width="9.140625" style="113"/>
    <col min="7426" max="7426" width="18.28515625" style="113" customWidth="1"/>
    <col min="7427" max="7427" width="9.140625" style="113"/>
    <col min="7428" max="7428" width="20" style="113" customWidth="1"/>
    <col min="7429" max="7429" width="9.140625" style="113"/>
    <col min="7430" max="7430" width="18.28515625" style="113" customWidth="1"/>
    <col min="7431" max="7431" width="17.7109375" style="113" customWidth="1"/>
    <col min="7432" max="7448" width="9.140625" style="113"/>
    <col min="7449" max="7449" width="11.7109375" style="113" bestFit="1" customWidth="1"/>
    <col min="7450" max="7681" width="9.140625" style="113"/>
    <col min="7682" max="7682" width="18.28515625" style="113" customWidth="1"/>
    <col min="7683" max="7683" width="9.140625" style="113"/>
    <col min="7684" max="7684" width="20" style="113" customWidth="1"/>
    <col min="7685" max="7685" width="9.140625" style="113"/>
    <col min="7686" max="7686" width="18.28515625" style="113" customWidth="1"/>
    <col min="7687" max="7687" width="17.7109375" style="113" customWidth="1"/>
    <col min="7688" max="7704" width="9.140625" style="113"/>
    <col min="7705" max="7705" width="11.7109375" style="113" bestFit="1" customWidth="1"/>
    <col min="7706" max="7937" width="9.140625" style="113"/>
    <col min="7938" max="7938" width="18.28515625" style="113" customWidth="1"/>
    <col min="7939" max="7939" width="9.140625" style="113"/>
    <col min="7940" max="7940" width="20" style="113" customWidth="1"/>
    <col min="7941" max="7941" width="9.140625" style="113"/>
    <col min="7942" max="7942" width="18.28515625" style="113" customWidth="1"/>
    <col min="7943" max="7943" width="17.7109375" style="113" customWidth="1"/>
    <col min="7944" max="7960" width="9.140625" style="113"/>
    <col min="7961" max="7961" width="11.7109375" style="113" bestFit="1" customWidth="1"/>
    <col min="7962" max="8193" width="9.140625" style="113"/>
    <col min="8194" max="8194" width="18.28515625" style="113" customWidth="1"/>
    <col min="8195" max="8195" width="9.140625" style="113"/>
    <col min="8196" max="8196" width="20" style="113" customWidth="1"/>
    <col min="8197" max="8197" width="9.140625" style="113"/>
    <col min="8198" max="8198" width="18.28515625" style="113" customWidth="1"/>
    <col min="8199" max="8199" width="17.7109375" style="113" customWidth="1"/>
    <col min="8200" max="8216" width="9.140625" style="113"/>
    <col min="8217" max="8217" width="11.7109375" style="113" bestFit="1" customWidth="1"/>
    <col min="8218" max="8449" width="9.140625" style="113"/>
    <col min="8450" max="8450" width="18.28515625" style="113" customWidth="1"/>
    <col min="8451" max="8451" width="9.140625" style="113"/>
    <col min="8452" max="8452" width="20" style="113" customWidth="1"/>
    <col min="8453" max="8453" width="9.140625" style="113"/>
    <col min="8454" max="8454" width="18.28515625" style="113" customWidth="1"/>
    <col min="8455" max="8455" width="17.7109375" style="113" customWidth="1"/>
    <col min="8456" max="8472" width="9.140625" style="113"/>
    <col min="8473" max="8473" width="11.7109375" style="113" bestFit="1" customWidth="1"/>
    <col min="8474" max="8705" width="9.140625" style="113"/>
    <col min="8706" max="8706" width="18.28515625" style="113" customWidth="1"/>
    <col min="8707" max="8707" width="9.140625" style="113"/>
    <col min="8708" max="8708" width="20" style="113" customWidth="1"/>
    <col min="8709" max="8709" width="9.140625" style="113"/>
    <col min="8710" max="8710" width="18.28515625" style="113" customWidth="1"/>
    <col min="8711" max="8711" width="17.7109375" style="113" customWidth="1"/>
    <col min="8712" max="8728" width="9.140625" style="113"/>
    <col min="8729" max="8729" width="11.7109375" style="113" bestFit="1" customWidth="1"/>
    <col min="8730" max="8961" width="9.140625" style="113"/>
    <col min="8962" max="8962" width="18.28515625" style="113" customWidth="1"/>
    <col min="8963" max="8963" width="9.140625" style="113"/>
    <col min="8964" max="8964" width="20" style="113" customWidth="1"/>
    <col min="8965" max="8965" width="9.140625" style="113"/>
    <col min="8966" max="8966" width="18.28515625" style="113" customWidth="1"/>
    <col min="8967" max="8967" width="17.7109375" style="113" customWidth="1"/>
    <col min="8968" max="8984" width="9.140625" style="113"/>
    <col min="8985" max="8985" width="11.7109375" style="113" bestFit="1" customWidth="1"/>
    <col min="8986" max="9217" width="9.140625" style="113"/>
    <col min="9218" max="9218" width="18.28515625" style="113" customWidth="1"/>
    <col min="9219" max="9219" width="9.140625" style="113"/>
    <col min="9220" max="9220" width="20" style="113" customWidth="1"/>
    <col min="9221" max="9221" width="9.140625" style="113"/>
    <col min="9222" max="9222" width="18.28515625" style="113" customWidth="1"/>
    <col min="9223" max="9223" width="17.7109375" style="113" customWidth="1"/>
    <col min="9224" max="9240" width="9.140625" style="113"/>
    <col min="9241" max="9241" width="11.7109375" style="113" bestFit="1" customWidth="1"/>
    <col min="9242" max="9473" width="9.140625" style="113"/>
    <col min="9474" max="9474" width="18.28515625" style="113" customWidth="1"/>
    <col min="9475" max="9475" width="9.140625" style="113"/>
    <col min="9476" max="9476" width="20" style="113" customWidth="1"/>
    <col min="9477" max="9477" width="9.140625" style="113"/>
    <col min="9478" max="9478" width="18.28515625" style="113" customWidth="1"/>
    <col min="9479" max="9479" width="17.7109375" style="113" customWidth="1"/>
    <col min="9480" max="9496" width="9.140625" style="113"/>
    <col min="9497" max="9497" width="11.7109375" style="113" bestFit="1" customWidth="1"/>
    <col min="9498" max="9729" width="9.140625" style="113"/>
    <col min="9730" max="9730" width="18.28515625" style="113" customWidth="1"/>
    <col min="9731" max="9731" width="9.140625" style="113"/>
    <col min="9732" max="9732" width="20" style="113" customWidth="1"/>
    <col min="9733" max="9733" width="9.140625" style="113"/>
    <col min="9734" max="9734" width="18.28515625" style="113" customWidth="1"/>
    <col min="9735" max="9735" width="17.7109375" style="113" customWidth="1"/>
    <col min="9736" max="9752" width="9.140625" style="113"/>
    <col min="9753" max="9753" width="11.7109375" style="113" bestFit="1" customWidth="1"/>
    <col min="9754" max="9985" width="9.140625" style="113"/>
    <col min="9986" max="9986" width="18.28515625" style="113" customWidth="1"/>
    <col min="9987" max="9987" width="9.140625" style="113"/>
    <col min="9988" max="9988" width="20" style="113" customWidth="1"/>
    <col min="9989" max="9989" width="9.140625" style="113"/>
    <col min="9990" max="9990" width="18.28515625" style="113" customWidth="1"/>
    <col min="9991" max="9991" width="17.7109375" style="113" customWidth="1"/>
    <col min="9992" max="10008" width="9.140625" style="113"/>
    <col min="10009" max="10009" width="11.7109375" style="113" bestFit="1" customWidth="1"/>
    <col min="10010" max="10241" width="9.140625" style="113"/>
    <col min="10242" max="10242" width="18.28515625" style="113" customWidth="1"/>
    <col min="10243" max="10243" width="9.140625" style="113"/>
    <col min="10244" max="10244" width="20" style="113" customWidth="1"/>
    <col min="10245" max="10245" width="9.140625" style="113"/>
    <col min="10246" max="10246" width="18.28515625" style="113" customWidth="1"/>
    <col min="10247" max="10247" width="17.7109375" style="113" customWidth="1"/>
    <col min="10248" max="10264" width="9.140625" style="113"/>
    <col min="10265" max="10265" width="11.7109375" style="113" bestFit="1" customWidth="1"/>
    <col min="10266" max="10497" width="9.140625" style="113"/>
    <col min="10498" max="10498" width="18.28515625" style="113" customWidth="1"/>
    <col min="10499" max="10499" width="9.140625" style="113"/>
    <col min="10500" max="10500" width="20" style="113" customWidth="1"/>
    <col min="10501" max="10501" width="9.140625" style="113"/>
    <col min="10502" max="10502" width="18.28515625" style="113" customWidth="1"/>
    <col min="10503" max="10503" width="17.7109375" style="113" customWidth="1"/>
    <col min="10504" max="10520" width="9.140625" style="113"/>
    <col min="10521" max="10521" width="11.7109375" style="113" bestFit="1" customWidth="1"/>
    <col min="10522" max="10753" width="9.140625" style="113"/>
    <col min="10754" max="10754" width="18.28515625" style="113" customWidth="1"/>
    <col min="10755" max="10755" width="9.140625" style="113"/>
    <col min="10756" max="10756" width="20" style="113" customWidth="1"/>
    <col min="10757" max="10757" width="9.140625" style="113"/>
    <col min="10758" max="10758" width="18.28515625" style="113" customWidth="1"/>
    <col min="10759" max="10759" width="17.7109375" style="113" customWidth="1"/>
    <col min="10760" max="10776" width="9.140625" style="113"/>
    <col min="10777" max="10777" width="11.7109375" style="113" bestFit="1" customWidth="1"/>
    <col min="10778" max="11009" width="9.140625" style="113"/>
    <col min="11010" max="11010" width="18.28515625" style="113" customWidth="1"/>
    <col min="11011" max="11011" width="9.140625" style="113"/>
    <col min="11012" max="11012" width="20" style="113" customWidth="1"/>
    <col min="11013" max="11013" width="9.140625" style="113"/>
    <col min="11014" max="11014" width="18.28515625" style="113" customWidth="1"/>
    <col min="11015" max="11015" width="17.7109375" style="113" customWidth="1"/>
    <col min="11016" max="11032" width="9.140625" style="113"/>
    <col min="11033" max="11033" width="11.7109375" style="113" bestFit="1" customWidth="1"/>
    <col min="11034" max="11265" width="9.140625" style="113"/>
    <col min="11266" max="11266" width="18.28515625" style="113" customWidth="1"/>
    <col min="11267" max="11267" width="9.140625" style="113"/>
    <col min="11268" max="11268" width="20" style="113" customWidth="1"/>
    <col min="11269" max="11269" width="9.140625" style="113"/>
    <col min="11270" max="11270" width="18.28515625" style="113" customWidth="1"/>
    <col min="11271" max="11271" width="17.7109375" style="113" customWidth="1"/>
    <col min="11272" max="11288" width="9.140625" style="113"/>
    <col min="11289" max="11289" width="11.7109375" style="113" bestFit="1" customWidth="1"/>
    <col min="11290" max="11521" width="9.140625" style="113"/>
    <col min="11522" max="11522" width="18.28515625" style="113" customWidth="1"/>
    <col min="11523" max="11523" width="9.140625" style="113"/>
    <col min="11524" max="11524" width="20" style="113" customWidth="1"/>
    <col min="11525" max="11525" width="9.140625" style="113"/>
    <col min="11526" max="11526" width="18.28515625" style="113" customWidth="1"/>
    <col min="11527" max="11527" width="17.7109375" style="113" customWidth="1"/>
    <col min="11528" max="11544" width="9.140625" style="113"/>
    <col min="11545" max="11545" width="11.7109375" style="113" bestFit="1" customWidth="1"/>
    <col min="11546" max="11777" width="9.140625" style="113"/>
    <col min="11778" max="11778" width="18.28515625" style="113" customWidth="1"/>
    <col min="11779" max="11779" width="9.140625" style="113"/>
    <col min="11780" max="11780" width="20" style="113" customWidth="1"/>
    <col min="11781" max="11781" width="9.140625" style="113"/>
    <col min="11782" max="11782" width="18.28515625" style="113" customWidth="1"/>
    <col min="11783" max="11783" width="17.7109375" style="113" customWidth="1"/>
    <col min="11784" max="11800" width="9.140625" style="113"/>
    <col min="11801" max="11801" width="11.7109375" style="113" bestFit="1" customWidth="1"/>
    <col min="11802" max="12033" width="9.140625" style="113"/>
    <col min="12034" max="12034" width="18.28515625" style="113" customWidth="1"/>
    <col min="12035" max="12035" width="9.140625" style="113"/>
    <col min="12036" max="12036" width="20" style="113" customWidth="1"/>
    <col min="12037" max="12037" width="9.140625" style="113"/>
    <col min="12038" max="12038" width="18.28515625" style="113" customWidth="1"/>
    <col min="12039" max="12039" width="17.7109375" style="113" customWidth="1"/>
    <col min="12040" max="12056" width="9.140625" style="113"/>
    <col min="12057" max="12057" width="11.7109375" style="113" bestFit="1" customWidth="1"/>
    <col min="12058" max="12289" width="9.140625" style="113"/>
    <col min="12290" max="12290" width="18.28515625" style="113" customWidth="1"/>
    <col min="12291" max="12291" width="9.140625" style="113"/>
    <col min="12292" max="12292" width="20" style="113" customWidth="1"/>
    <col min="12293" max="12293" width="9.140625" style="113"/>
    <col min="12294" max="12294" width="18.28515625" style="113" customWidth="1"/>
    <col min="12295" max="12295" width="17.7109375" style="113" customWidth="1"/>
    <col min="12296" max="12312" width="9.140625" style="113"/>
    <col min="12313" max="12313" width="11.7109375" style="113" bestFit="1" customWidth="1"/>
    <col min="12314" max="12545" width="9.140625" style="113"/>
    <col min="12546" max="12546" width="18.28515625" style="113" customWidth="1"/>
    <col min="12547" max="12547" width="9.140625" style="113"/>
    <col min="12548" max="12548" width="20" style="113" customWidth="1"/>
    <col min="12549" max="12549" width="9.140625" style="113"/>
    <col min="12550" max="12550" width="18.28515625" style="113" customWidth="1"/>
    <col min="12551" max="12551" width="17.7109375" style="113" customWidth="1"/>
    <col min="12552" max="12568" width="9.140625" style="113"/>
    <col min="12569" max="12569" width="11.7109375" style="113" bestFit="1" customWidth="1"/>
    <col min="12570" max="12801" width="9.140625" style="113"/>
    <col min="12802" max="12802" width="18.28515625" style="113" customWidth="1"/>
    <col min="12803" max="12803" width="9.140625" style="113"/>
    <col min="12804" max="12804" width="20" style="113" customWidth="1"/>
    <col min="12805" max="12805" width="9.140625" style="113"/>
    <col min="12806" max="12806" width="18.28515625" style="113" customWidth="1"/>
    <col min="12807" max="12807" width="17.7109375" style="113" customWidth="1"/>
    <col min="12808" max="12824" width="9.140625" style="113"/>
    <col min="12825" max="12825" width="11.7109375" style="113" bestFit="1" customWidth="1"/>
    <col min="12826" max="13057" width="9.140625" style="113"/>
    <col min="13058" max="13058" width="18.28515625" style="113" customWidth="1"/>
    <col min="13059" max="13059" width="9.140625" style="113"/>
    <col min="13060" max="13060" width="20" style="113" customWidth="1"/>
    <col min="13061" max="13061" width="9.140625" style="113"/>
    <col min="13062" max="13062" width="18.28515625" style="113" customWidth="1"/>
    <col min="13063" max="13063" width="17.7109375" style="113" customWidth="1"/>
    <col min="13064" max="13080" width="9.140625" style="113"/>
    <col min="13081" max="13081" width="11.7109375" style="113" bestFit="1" customWidth="1"/>
    <col min="13082" max="13313" width="9.140625" style="113"/>
    <col min="13314" max="13314" width="18.28515625" style="113" customWidth="1"/>
    <col min="13315" max="13315" width="9.140625" style="113"/>
    <col min="13316" max="13316" width="20" style="113" customWidth="1"/>
    <col min="13317" max="13317" width="9.140625" style="113"/>
    <col min="13318" max="13318" width="18.28515625" style="113" customWidth="1"/>
    <col min="13319" max="13319" width="17.7109375" style="113" customWidth="1"/>
    <col min="13320" max="13336" width="9.140625" style="113"/>
    <col min="13337" max="13337" width="11.7109375" style="113" bestFit="1" customWidth="1"/>
    <col min="13338" max="13569" width="9.140625" style="113"/>
    <col min="13570" max="13570" width="18.28515625" style="113" customWidth="1"/>
    <col min="13571" max="13571" width="9.140625" style="113"/>
    <col min="13572" max="13572" width="20" style="113" customWidth="1"/>
    <col min="13573" max="13573" width="9.140625" style="113"/>
    <col min="13574" max="13574" width="18.28515625" style="113" customWidth="1"/>
    <col min="13575" max="13575" width="17.7109375" style="113" customWidth="1"/>
    <col min="13576" max="13592" width="9.140625" style="113"/>
    <col min="13593" max="13593" width="11.7109375" style="113" bestFit="1" customWidth="1"/>
    <col min="13594" max="13825" width="9.140625" style="113"/>
    <col min="13826" max="13826" width="18.28515625" style="113" customWidth="1"/>
    <col min="13827" max="13827" width="9.140625" style="113"/>
    <col min="13828" max="13828" width="20" style="113" customWidth="1"/>
    <col min="13829" max="13829" width="9.140625" style="113"/>
    <col min="13830" max="13830" width="18.28515625" style="113" customWidth="1"/>
    <col min="13831" max="13831" width="17.7109375" style="113" customWidth="1"/>
    <col min="13832" max="13848" width="9.140625" style="113"/>
    <col min="13849" max="13849" width="11.7109375" style="113" bestFit="1" customWidth="1"/>
    <col min="13850" max="14081" width="9.140625" style="113"/>
    <col min="14082" max="14082" width="18.28515625" style="113" customWidth="1"/>
    <col min="14083" max="14083" width="9.140625" style="113"/>
    <col min="14084" max="14084" width="20" style="113" customWidth="1"/>
    <col min="14085" max="14085" width="9.140625" style="113"/>
    <col min="14086" max="14086" width="18.28515625" style="113" customWidth="1"/>
    <col min="14087" max="14087" width="17.7109375" style="113" customWidth="1"/>
    <col min="14088" max="14104" width="9.140625" style="113"/>
    <col min="14105" max="14105" width="11.7109375" style="113" bestFit="1" customWidth="1"/>
    <col min="14106" max="14337" width="9.140625" style="113"/>
    <col min="14338" max="14338" width="18.28515625" style="113" customWidth="1"/>
    <col min="14339" max="14339" width="9.140625" style="113"/>
    <col min="14340" max="14340" width="20" style="113" customWidth="1"/>
    <col min="14341" max="14341" width="9.140625" style="113"/>
    <col min="14342" max="14342" width="18.28515625" style="113" customWidth="1"/>
    <col min="14343" max="14343" width="17.7109375" style="113" customWidth="1"/>
    <col min="14344" max="14360" width="9.140625" style="113"/>
    <col min="14361" max="14361" width="11.7109375" style="113" bestFit="1" customWidth="1"/>
    <col min="14362" max="14593" width="9.140625" style="113"/>
    <col min="14594" max="14594" width="18.28515625" style="113" customWidth="1"/>
    <col min="14595" max="14595" width="9.140625" style="113"/>
    <col min="14596" max="14596" width="20" style="113" customWidth="1"/>
    <col min="14597" max="14597" width="9.140625" style="113"/>
    <col min="14598" max="14598" width="18.28515625" style="113" customWidth="1"/>
    <col min="14599" max="14599" width="17.7109375" style="113" customWidth="1"/>
    <col min="14600" max="14616" width="9.140625" style="113"/>
    <col min="14617" max="14617" width="11.7109375" style="113" bestFit="1" customWidth="1"/>
    <col min="14618" max="14849" width="9.140625" style="113"/>
    <col min="14850" max="14850" width="18.28515625" style="113" customWidth="1"/>
    <col min="14851" max="14851" width="9.140625" style="113"/>
    <col min="14852" max="14852" width="20" style="113" customWidth="1"/>
    <col min="14853" max="14853" width="9.140625" style="113"/>
    <col min="14854" max="14854" width="18.28515625" style="113" customWidth="1"/>
    <col min="14855" max="14855" width="17.7109375" style="113" customWidth="1"/>
    <col min="14856" max="14872" width="9.140625" style="113"/>
    <col min="14873" max="14873" width="11.7109375" style="113" bestFit="1" customWidth="1"/>
    <col min="14874" max="15105" width="9.140625" style="113"/>
    <col min="15106" max="15106" width="18.28515625" style="113" customWidth="1"/>
    <col min="15107" max="15107" width="9.140625" style="113"/>
    <col min="15108" max="15108" width="20" style="113" customWidth="1"/>
    <col min="15109" max="15109" width="9.140625" style="113"/>
    <col min="15110" max="15110" width="18.28515625" style="113" customWidth="1"/>
    <col min="15111" max="15111" width="17.7109375" style="113" customWidth="1"/>
    <col min="15112" max="15128" width="9.140625" style="113"/>
    <col min="15129" max="15129" width="11.7109375" style="113" bestFit="1" customWidth="1"/>
    <col min="15130" max="15361" width="9.140625" style="113"/>
    <col min="15362" max="15362" width="18.28515625" style="113" customWidth="1"/>
    <col min="15363" max="15363" width="9.140625" style="113"/>
    <col min="15364" max="15364" width="20" style="113" customWidth="1"/>
    <col min="15365" max="15365" width="9.140625" style="113"/>
    <col min="15366" max="15366" width="18.28515625" style="113" customWidth="1"/>
    <col min="15367" max="15367" width="17.7109375" style="113" customWidth="1"/>
    <col min="15368" max="15384" width="9.140625" style="113"/>
    <col min="15385" max="15385" width="11.7109375" style="113" bestFit="1" customWidth="1"/>
    <col min="15386" max="15617" width="9.140625" style="113"/>
    <col min="15618" max="15618" width="18.28515625" style="113" customWidth="1"/>
    <col min="15619" max="15619" width="9.140625" style="113"/>
    <col min="15620" max="15620" width="20" style="113" customWidth="1"/>
    <col min="15621" max="15621" width="9.140625" style="113"/>
    <col min="15622" max="15622" width="18.28515625" style="113" customWidth="1"/>
    <col min="15623" max="15623" width="17.7109375" style="113" customWidth="1"/>
    <col min="15624" max="15640" width="9.140625" style="113"/>
    <col min="15641" max="15641" width="11.7109375" style="113" bestFit="1" customWidth="1"/>
    <col min="15642" max="15873" width="9.140625" style="113"/>
    <col min="15874" max="15874" width="18.28515625" style="113" customWidth="1"/>
    <col min="15875" max="15875" width="9.140625" style="113"/>
    <col min="15876" max="15876" width="20" style="113" customWidth="1"/>
    <col min="15877" max="15877" width="9.140625" style="113"/>
    <col min="15878" max="15878" width="18.28515625" style="113" customWidth="1"/>
    <col min="15879" max="15879" width="17.7109375" style="113" customWidth="1"/>
    <col min="15880" max="15896" width="9.140625" style="113"/>
    <col min="15897" max="15897" width="11.7109375" style="113" bestFit="1" customWidth="1"/>
    <col min="15898" max="16129" width="9.140625" style="113"/>
    <col min="16130" max="16130" width="18.28515625" style="113" customWidth="1"/>
    <col min="16131" max="16131" width="9.140625" style="113"/>
    <col min="16132" max="16132" width="20" style="113" customWidth="1"/>
    <col min="16133" max="16133" width="9.140625" style="113"/>
    <col min="16134" max="16134" width="18.28515625" style="113" customWidth="1"/>
    <col min="16135" max="16135" width="17.7109375" style="113" customWidth="1"/>
    <col min="16136" max="16152" width="9.140625" style="113"/>
    <col min="16153" max="16153" width="11.7109375" style="113" bestFit="1" customWidth="1"/>
    <col min="16154" max="16384" width="9.140625" style="113"/>
  </cols>
  <sheetData>
    <row r="1" spans="1:30" x14ac:dyDescent="0.25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30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Q2" s="114" t="s">
        <v>65</v>
      </c>
      <c r="R2" s="137" t="s">
        <v>2</v>
      </c>
      <c r="S2" s="114">
        <v>2024</v>
      </c>
      <c r="T2" s="113" t="s">
        <v>3</v>
      </c>
      <c r="W2" s="116"/>
      <c r="X2" s="116"/>
      <c r="Y2" s="116"/>
      <c r="Z2" s="116"/>
      <c r="AA2" s="116"/>
    </row>
    <row r="3" spans="1:30" ht="15" x14ac:dyDescent="0.25">
      <c r="A3" s="302" t="s">
        <v>4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W3" s="116"/>
      <c r="X3" s="116"/>
      <c r="Y3" s="116"/>
      <c r="Z3" s="116"/>
      <c r="AA3" s="116"/>
    </row>
    <row r="4" spans="1:30" ht="15" x14ac:dyDescent="0.25">
      <c r="A4" s="319" t="s">
        <v>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117"/>
      <c r="V4" s="117"/>
      <c r="W4" s="117"/>
      <c r="X4" s="117"/>
      <c r="Y4" s="117"/>
      <c r="Z4" s="117"/>
      <c r="AA4" s="117"/>
    </row>
    <row r="5" spans="1:30" s="137" customFormat="1" ht="27.75" customHeight="1" thickBot="1" x14ac:dyDescent="0.35">
      <c r="A5" s="138"/>
      <c r="B5" s="138"/>
      <c r="C5" s="138"/>
      <c r="D5" s="138"/>
      <c r="E5" s="138"/>
      <c r="F5" s="138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3"/>
      <c r="T5" s="113"/>
      <c r="U5" s="113"/>
      <c r="V5" s="113"/>
      <c r="W5" s="113"/>
      <c r="X5" s="113"/>
      <c r="Y5" s="113"/>
      <c r="Z5" s="113"/>
      <c r="AA5" s="113"/>
    </row>
    <row r="6" spans="1:30" ht="32.25" customHeight="1" thickBot="1" x14ac:dyDescent="0.3">
      <c r="A6" s="305" t="s">
        <v>6</v>
      </c>
      <c r="B6" s="306"/>
      <c r="C6" s="306"/>
      <c r="D6" s="306"/>
      <c r="E6" s="306"/>
      <c r="F6" s="306"/>
      <c r="G6" s="306"/>
      <c r="H6" s="306"/>
      <c r="I6" s="307"/>
      <c r="J6" s="306" t="s">
        <v>7</v>
      </c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7"/>
      <c r="W6" s="310" t="s">
        <v>8</v>
      </c>
      <c r="X6" s="312" t="s">
        <v>9</v>
      </c>
      <c r="Y6" s="313"/>
      <c r="Z6" s="314"/>
      <c r="AA6" s="308" t="s">
        <v>10</v>
      </c>
    </row>
    <row r="7" spans="1:30" ht="171.75" customHeight="1" thickBot="1" x14ac:dyDescent="0.3">
      <c r="A7" s="310" t="s">
        <v>11</v>
      </c>
      <c r="B7" s="310" t="s">
        <v>12</v>
      </c>
      <c r="C7" s="310" t="s">
        <v>13</v>
      </c>
      <c r="D7" s="310" t="s">
        <v>14</v>
      </c>
      <c r="E7" s="310" t="s">
        <v>15</v>
      </c>
      <c r="F7" s="310" t="s">
        <v>16</v>
      </c>
      <c r="G7" s="310" t="s">
        <v>17</v>
      </c>
      <c r="H7" s="310" t="s">
        <v>18</v>
      </c>
      <c r="I7" s="310" t="s">
        <v>19</v>
      </c>
      <c r="J7" s="308" t="s">
        <v>20</v>
      </c>
      <c r="K7" s="310" t="s">
        <v>21</v>
      </c>
      <c r="L7" s="310" t="s">
        <v>22</v>
      </c>
      <c r="M7" s="305" t="s">
        <v>23</v>
      </c>
      <c r="N7" s="306"/>
      <c r="O7" s="306"/>
      <c r="P7" s="306"/>
      <c r="Q7" s="306"/>
      <c r="R7" s="306"/>
      <c r="S7" s="306"/>
      <c r="T7" s="306"/>
      <c r="U7" s="307"/>
      <c r="V7" s="310" t="s">
        <v>24</v>
      </c>
      <c r="W7" s="311"/>
      <c r="X7" s="315"/>
      <c r="Y7" s="316"/>
      <c r="Z7" s="317"/>
      <c r="AA7" s="309"/>
    </row>
    <row r="8" spans="1:30" ht="63.75" customHeight="1" thickBot="1" x14ac:dyDescent="0.3">
      <c r="A8" s="311"/>
      <c r="B8" s="311"/>
      <c r="C8" s="311"/>
      <c r="D8" s="311"/>
      <c r="E8" s="311"/>
      <c r="F8" s="311"/>
      <c r="G8" s="311"/>
      <c r="H8" s="311"/>
      <c r="I8" s="311"/>
      <c r="J8" s="309"/>
      <c r="K8" s="311"/>
      <c r="L8" s="311"/>
      <c r="M8" s="310" t="s">
        <v>25</v>
      </c>
      <c r="N8" s="305" t="s">
        <v>26</v>
      </c>
      <c r="O8" s="306"/>
      <c r="P8" s="307"/>
      <c r="Q8" s="305" t="s">
        <v>27</v>
      </c>
      <c r="R8" s="306"/>
      <c r="S8" s="306"/>
      <c r="T8" s="307"/>
      <c r="U8" s="310" t="s">
        <v>28</v>
      </c>
      <c r="V8" s="311"/>
      <c r="W8" s="311"/>
      <c r="X8" s="310" t="s">
        <v>29</v>
      </c>
      <c r="Y8" s="310" t="s">
        <v>30</v>
      </c>
      <c r="Z8" s="310" t="s">
        <v>31</v>
      </c>
      <c r="AA8" s="309"/>
    </row>
    <row r="9" spans="1:30" ht="71.25" customHeight="1" thickBot="1" x14ac:dyDescent="0.3">
      <c r="A9" s="311"/>
      <c r="B9" s="311"/>
      <c r="C9" s="311"/>
      <c r="D9" s="311"/>
      <c r="E9" s="311"/>
      <c r="F9" s="311"/>
      <c r="G9" s="311"/>
      <c r="H9" s="311"/>
      <c r="I9" s="311"/>
      <c r="J9" s="309"/>
      <c r="K9" s="311"/>
      <c r="L9" s="311"/>
      <c r="M9" s="311"/>
      <c r="N9" s="141" t="s">
        <v>32</v>
      </c>
      <c r="O9" s="141" t="s">
        <v>33</v>
      </c>
      <c r="P9" s="141" t="s">
        <v>34</v>
      </c>
      <c r="Q9" s="141" t="s">
        <v>35</v>
      </c>
      <c r="R9" s="141" t="s">
        <v>36</v>
      </c>
      <c r="S9" s="141" t="s">
        <v>37</v>
      </c>
      <c r="T9" s="141" t="s">
        <v>38</v>
      </c>
      <c r="U9" s="311"/>
      <c r="V9" s="311"/>
      <c r="W9" s="311"/>
      <c r="X9" s="311"/>
      <c r="Y9" s="311"/>
      <c r="Z9" s="311"/>
      <c r="AA9" s="309"/>
    </row>
    <row r="10" spans="1:30" ht="17.25" customHeight="1" thickBot="1" x14ac:dyDescent="0.3">
      <c r="A10" s="139">
        <v>1</v>
      </c>
      <c r="B10" s="139">
        <v>2</v>
      </c>
      <c r="C10" s="139">
        <v>3</v>
      </c>
      <c r="D10" s="139">
        <v>4</v>
      </c>
      <c r="E10" s="139">
        <v>5</v>
      </c>
      <c r="F10" s="139">
        <v>6</v>
      </c>
      <c r="G10" s="139">
        <v>7</v>
      </c>
      <c r="H10" s="139">
        <v>8</v>
      </c>
      <c r="I10" s="139">
        <v>9</v>
      </c>
      <c r="J10" s="139">
        <v>10</v>
      </c>
      <c r="K10" s="139">
        <v>11</v>
      </c>
      <c r="L10" s="139">
        <v>12</v>
      </c>
      <c r="M10" s="139">
        <v>13</v>
      </c>
      <c r="N10" s="139">
        <v>14</v>
      </c>
      <c r="O10" s="139">
        <v>15</v>
      </c>
      <c r="P10" s="139">
        <v>16</v>
      </c>
      <c r="Q10" s="139">
        <v>17</v>
      </c>
      <c r="R10" s="139">
        <v>18</v>
      </c>
      <c r="S10" s="139">
        <v>19</v>
      </c>
      <c r="T10" s="139">
        <v>20</v>
      </c>
      <c r="U10" s="139">
        <v>21</v>
      </c>
      <c r="V10" s="139">
        <v>22</v>
      </c>
      <c r="W10" s="139">
        <v>23</v>
      </c>
      <c r="X10" s="139">
        <v>24</v>
      </c>
      <c r="Y10" s="139">
        <v>25</v>
      </c>
      <c r="Z10" s="139">
        <v>26</v>
      </c>
      <c r="AA10" s="139">
        <v>27</v>
      </c>
    </row>
    <row r="11" spans="1:30" ht="76.5" customHeight="1" x14ac:dyDescent="0.25">
      <c r="A11" s="127">
        <v>1</v>
      </c>
      <c r="B11" s="127" t="s">
        <v>71</v>
      </c>
      <c r="C11" s="127" t="s">
        <v>53</v>
      </c>
      <c r="D11" s="127" t="s">
        <v>611</v>
      </c>
      <c r="E11" s="127" t="s">
        <v>73</v>
      </c>
      <c r="F11" s="127" t="s">
        <v>612</v>
      </c>
      <c r="G11" s="127" t="s">
        <v>613</v>
      </c>
      <c r="H11" s="127" t="s">
        <v>75</v>
      </c>
      <c r="I11" s="129">
        <v>6</v>
      </c>
      <c r="J11" s="127" t="s">
        <v>74</v>
      </c>
      <c r="K11" s="127"/>
      <c r="L11" s="127"/>
      <c r="M11" s="127">
        <v>6</v>
      </c>
      <c r="N11" s="127">
        <v>0</v>
      </c>
      <c r="O11" s="127">
        <v>0</v>
      </c>
      <c r="P11" s="127">
        <v>6</v>
      </c>
      <c r="Q11" s="127">
        <v>0</v>
      </c>
      <c r="R11" s="127">
        <v>0</v>
      </c>
      <c r="S11" s="127">
        <v>0</v>
      </c>
      <c r="T11" s="127">
        <v>6</v>
      </c>
      <c r="U11" s="127">
        <v>0</v>
      </c>
      <c r="V11" s="127">
        <v>12</v>
      </c>
      <c r="W11" s="127"/>
      <c r="X11" s="128"/>
      <c r="Y11" s="127"/>
      <c r="Z11" s="127"/>
      <c r="AA11" s="127">
        <v>1</v>
      </c>
    </row>
    <row r="12" spans="1:30" ht="76.5" customHeight="1" x14ac:dyDescent="0.25">
      <c r="A12" s="127">
        <v>2</v>
      </c>
      <c r="B12" s="127" t="s">
        <v>47</v>
      </c>
      <c r="C12" s="127" t="s">
        <v>53</v>
      </c>
      <c r="D12" s="127" t="s">
        <v>614</v>
      </c>
      <c r="E12" s="127" t="s">
        <v>73</v>
      </c>
      <c r="F12" s="128" t="s">
        <v>612</v>
      </c>
      <c r="G12" s="128" t="s">
        <v>615</v>
      </c>
      <c r="H12" s="127" t="s">
        <v>75</v>
      </c>
      <c r="I12" s="129">
        <v>3</v>
      </c>
      <c r="J12" s="127" t="s">
        <v>74</v>
      </c>
      <c r="K12" s="127"/>
      <c r="L12" s="127"/>
      <c r="M12" s="127">
        <v>12</v>
      </c>
      <c r="N12" s="127">
        <v>0</v>
      </c>
      <c r="O12" s="127">
        <v>0</v>
      </c>
      <c r="P12" s="127">
        <v>12</v>
      </c>
      <c r="Q12" s="127">
        <v>0</v>
      </c>
      <c r="R12" s="127">
        <v>0</v>
      </c>
      <c r="S12" s="127">
        <v>0</v>
      </c>
      <c r="T12" s="127">
        <v>12</v>
      </c>
      <c r="U12" s="127">
        <v>0</v>
      </c>
      <c r="V12" s="127">
        <v>22</v>
      </c>
      <c r="W12" s="127"/>
      <c r="X12" s="128"/>
      <c r="Y12" s="127"/>
      <c r="Z12" s="127"/>
      <c r="AA12" s="127">
        <v>1</v>
      </c>
    </row>
    <row r="13" spans="1:30" ht="76.5" customHeight="1" x14ac:dyDescent="0.25">
      <c r="A13" s="127">
        <v>3</v>
      </c>
      <c r="B13" s="127" t="s">
        <v>71</v>
      </c>
      <c r="C13" s="127" t="s">
        <v>53</v>
      </c>
      <c r="D13" s="127" t="s">
        <v>616</v>
      </c>
      <c r="E13" s="127" t="s">
        <v>73</v>
      </c>
      <c r="F13" s="127" t="s">
        <v>617</v>
      </c>
      <c r="G13" s="127" t="s">
        <v>618</v>
      </c>
      <c r="H13" s="127" t="s">
        <v>75</v>
      </c>
      <c r="I13" s="129">
        <v>1</v>
      </c>
      <c r="J13" s="127" t="s">
        <v>74</v>
      </c>
      <c r="K13" s="127"/>
      <c r="L13" s="127"/>
      <c r="M13" s="127">
        <v>5</v>
      </c>
      <c r="N13" s="127">
        <v>0</v>
      </c>
      <c r="O13" s="127">
        <v>0</v>
      </c>
      <c r="P13" s="127">
        <v>5</v>
      </c>
      <c r="Q13" s="127">
        <v>0</v>
      </c>
      <c r="R13" s="127">
        <v>0</v>
      </c>
      <c r="S13" s="127">
        <v>0</v>
      </c>
      <c r="T13" s="127">
        <v>5</v>
      </c>
      <c r="U13" s="127">
        <v>0</v>
      </c>
      <c r="V13" s="127">
        <v>12</v>
      </c>
      <c r="W13" s="127"/>
      <c r="X13" s="128"/>
      <c r="Y13" s="127"/>
      <c r="Z13" s="127"/>
      <c r="AA13" s="127">
        <v>1</v>
      </c>
    </row>
    <row r="14" spans="1:30" ht="76.5" customHeight="1" x14ac:dyDescent="0.25">
      <c r="A14" s="127">
        <v>4</v>
      </c>
      <c r="B14" s="127" t="s">
        <v>71</v>
      </c>
      <c r="C14" s="127" t="s">
        <v>53</v>
      </c>
      <c r="D14" s="127" t="s">
        <v>619</v>
      </c>
      <c r="E14" s="127">
        <v>0.38</v>
      </c>
      <c r="F14" s="128" t="s">
        <v>618</v>
      </c>
      <c r="G14" s="128" t="s">
        <v>620</v>
      </c>
      <c r="H14" s="127" t="s">
        <v>75</v>
      </c>
      <c r="I14" s="129">
        <v>2</v>
      </c>
      <c r="J14" s="127" t="s">
        <v>74</v>
      </c>
      <c r="K14" s="127"/>
      <c r="L14" s="127"/>
      <c r="M14" s="127">
        <v>12</v>
      </c>
      <c r="N14" s="127">
        <v>0</v>
      </c>
      <c r="O14" s="127">
        <v>0</v>
      </c>
      <c r="P14" s="127">
        <v>12</v>
      </c>
      <c r="Q14" s="127">
        <v>0</v>
      </c>
      <c r="R14" s="127">
        <v>0</v>
      </c>
      <c r="S14" s="127">
        <v>0</v>
      </c>
      <c r="T14" s="127">
        <v>12</v>
      </c>
      <c r="U14" s="127">
        <v>0</v>
      </c>
      <c r="V14" s="127">
        <v>22</v>
      </c>
      <c r="W14" s="127"/>
      <c r="X14" s="128"/>
      <c r="Y14" s="127"/>
      <c r="Z14" s="127"/>
      <c r="AA14" s="127">
        <v>1</v>
      </c>
    </row>
    <row r="15" spans="1:30" s="146" customFormat="1" ht="74.25" customHeight="1" x14ac:dyDescent="0.25">
      <c r="A15" s="122">
        <v>5</v>
      </c>
      <c r="B15" s="143" t="s">
        <v>39</v>
      </c>
      <c r="C15" s="143" t="s">
        <v>40</v>
      </c>
      <c r="D15" s="143" t="s">
        <v>621</v>
      </c>
      <c r="E15" s="143" t="s">
        <v>42</v>
      </c>
      <c r="F15" s="143" t="s">
        <v>622</v>
      </c>
      <c r="G15" s="143" t="s">
        <v>623</v>
      </c>
      <c r="H15" s="143" t="s">
        <v>45</v>
      </c>
      <c r="I15" s="143">
        <v>20</v>
      </c>
      <c r="J15" s="143" t="s">
        <v>74</v>
      </c>
      <c r="K15" s="143"/>
      <c r="L15" s="143"/>
      <c r="M15" s="143">
        <v>38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38</v>
      </c>
      <c r="V15" s="143">
        <v>22</v>
      </c>
      <c r="W15" s="143"/>
      <c r="X15" s="144" t="s">
        <v>624</v>
      </c>
      <c r="Y15" s="145" t="s">
        <v>70</v>
      </c>
      <c r="Z15" s="143" t="s">
        <v>58</v>
      </c>
      <c r="AA15" s="143">
        <v>1</v>
      </c>
      <c r="AB15" s="146">
        <f>M15*I15</f>
        <v>760</v>
      </c>
      <c r="AD15" s="146">
        <f>V15*I15</f>
        <v>440</v>
      </c>
    </row>
    <row r="16" spans="1:30" ht="85.5" customHeight="1" x14ac:dyDescent="0.25">
      <c r="A16" s="127">
        <v>6</v>
      </c>
      <c r="B16" s="127" t="s">
        <v>71</v>
      </c>
      <c r="C16" s="127" t="s">
        <v>53</v>
      </c>
      <c r="D16" s="127" t="s">
        <v>72</v>
      </c>
      <c r="E16" s="127" t="s">
        <v>73</v>
      </c>
      <c r="F16" s="127" t="s">
        <v>625</v>
      </c>
      <c r="G16" s="127" t="s">
        <v>626</v>
      </c>
      <c r="H16" s="127" t="s">
        <v>45</v>
      </c>
      <c r="I16" s="127">
        <v>0.27</v>
      </c>
      <c r="J16" s="127" t="s">
        <v>74</v>
      </c>
      <c r="K16" s="127"/>
      <c r="L16" s="127"/>
      <c r="M16" s="127">
        <v>165</v>
      </c>
      <c r="N16" s="127">
        <v>0</v>
      </c>
      <c r="O16" s="127">
        <v>0</v>
      </c>
      <c r="P16" s="127">
        <v>165</v>
      </c>
      <c r="Q16" s="127">
        <v>0</v>
      </c>
      <c r="R16" s="127">
        <v>0</v>
      </c>
      <c r="S16" s="127">
        <v>0</v>
      </c>
      <c r="T16" s="127">
        <v>165</v>
      </c>
      <c r="U16" s="127">
        <v>0</v>
      </c>
      <c r="V16" s="127">
        <v>32</v>
      </c>
      <c r="W16" s="127"/>
      <c r="X16" s="128" t="s">
        <v>627</v>
      </c>
      <c r="Y16" s="127" t="s">
        <v>109</v>
      </c>
      <c r="Z16" s="127" t="s">
        <v>46</v>
      </c>
      <c r="AA16" s="127">
        <v>0</v>
      </c>
      <c r="AD16" s="113">
        <f>V16*I16</f>
        <v>8.64</v>
      </c>
    </row>
    <row r="17" spans="1:30" ht="85.5" customHeight="1" x14ac:dyDescent="0.25">
      <c r="A17" s="127">
        <v>7</v>
      </c>
      <c r="B17" s="127" t="s">
        <v>71</v>
      </c>
      <c r="C17" s="127" t="s">
        <v>53</v>
      </c>
      <c r="D17" s="127" t="s">
        <v>628</v>
      </c>
      <c r="E17" s="127">
        <v>0.38</v>
      </c>
      <c r="F17" s="128" t="s">
        <v>629</v>
      </c>
      <c r="G17" s="128" t="s">
        <v>630</v>
      </c>
      <c r="H17" s="127" t="s">
        <v>75</v>
      </c>
      <c r="I17" s="129">
        <v>1.5</v>
      </c>
      <c r="J17" s="127" t="s">
        <v>74</v>
      </c>
      <c r="K17" s="127"/>
      <c r="L17" s="127"/>
      <c r="M17" s="127">
        <v>12</v>
      </c>
      <c r="N17" s="127">
        <v>0</v>
      </c>
      <c r="O17" s="127">
        <v>0</v>
      </c>
      <c r="P17" s="127">
        <v>12</v>
      </c>
      <c r="Q17" s="127">
        <v>0</v>
      </c>
      <c r="R17" s="127">
        <v>0</v>
      </c>
      <c r="S17" s="127">
        <v>0</v>
      </c>
      <c r="T17" s="127">
        <v>12</v>
      </c>
      <c r="U17" s="127">
        <v>0</v>
      </c>
      <c r="V17" s="127">
        <v>22</v>
      </c>
      <c r="W17" s="127"/>
      <c r="X17" s="128"/>
      <c r="Y17" s="127"/>
      <c r="Z17" s="127"/>
      <c r="AA17" s="127">
        <v>1</v>
      </c>
    </row>
    <row r="18" spans="1:30" ht="75.75" customHeight="1" x14ac:dyDescent="0.25">
      <c r="A18" s="127">
        <v>8</v>
      </c>
      <c r="B18" s="127" t="s">
        <v>71</v>
      </c>
      <c r="C18" s="127" t="s">
        <v>53</v>
      </c>
      <c r="D18" s="127" t="s">
        <v>631</v>
      </c>
      <c r="E18" s="127" t="s">
        <v>550</v>
      </c>
      <c r="F18" s="127" t="s">
        <v>632</v>
      </c>
      <c r="G18" s="127" t="s">
        <v>633</v>
      </c>
      <c r="H18" s="127" t="s">
        <v>45</v>
      </c>
      <c r="I18" s="127">
        <v>1.62</v>
      </c>
      <c r="J18" s="127" t="s">
        <v>74</v>
      </c>
      <c r="K18" s="127"/>
      <c r="L18" s="127"/>
      <c r="M18" s="127">
        <v>165</v>
      </c>
      <c r="N18" s="127">
        <v>0</v>
      </c>
      <c r="O18" s="127">
        <v>0</v>
      </c>
      <c r="P18" s="127">
        <v>165</v>
      </c>
      <c r="Q18" s="127">
        <v>0</v>
      </c>
      <c r="R18" s="127">
        <v>0</v>
      </c>
      <c r="S18" s="127">
        <v>0</v>
      </c>
      <c r="T18" s="127">
        <v>165</v>
      </c>
      <c r="U18" s="127">
        <v>0</v>
      </c>
      <c r="V18" s="127"/>
      <c r="W18" s="127"/>
      <c r="X18" s="128" t="s">
        <v>634</v>
      </c>
      <c r="Y18" s="127" t="s">
        <v>635</v>
      </c>
      <c r="Z18" s="127" t="s">
        <v>46</v>
      </c>
      <c r="AA18" s="127">
        <v>0</v>
      </c>
      <c r="AD18" s="113">
        <f>V18*I18</f>
        <v>0</v>
      </c>
    </row>
    <row r="19" spans="1:30" ht="74.25" customHeight="1" x14ac:dyDescent="0.25">
      <c r="A19" s="127">
        <v>9</v>
      </c>
      <c r="B19" s="127" t="s">
        <v>39</v>
      </c>
      <c r="C19" s="127" t="s">
        <v>147</v>
      </c>
      <c r="D19" s="127" t="s">
        <v>636</v>
      </c>
      <c r="E19" s="127" t="s">
        <v>42</v>
      </c>
      <c r="F19" s="127" t="s">
        <v>637</v>
      </c>
      <c r="G19" s="127" t="s">
        <v>638</v>
      </c>
      <c r="H19" s="127" t="s">
        <v>45</v>
      </c>
      <c r="I19" s="127">
        <v>0.33</v>
      </c>
      <c r="J19" s="127" t="s">
        <v>74</v>
      </c>
      <c r="K19" s="127"/>
      <c r="L19" s="127"/>
      <c r="M19" s="127">
        <v>44</v>
      </c>
      <c r="N19" s="127">
        <v>0</v>
      </c>
      <c r="O19" s="127">
        <v>0</v>
      </c>
      <c r="P19" s="127">
        <v>10</v>
      </c>
      <c r="Q19" s="127">
        <v>0</v>
      </c>
      <c r="R19" s="127">
        <v>0</v>
      </c>
      <c r="S19" s="127">
        <v>0</v>
      </c>
      <c r="T19" s="127">
        <v>10</v>
      </c>
      <c r="U19" s="127">
        <v>34</v>
      </c>
      <c r="V19" s="127"/>
      <c r="W19" s="127"/>
      <c r="X19" s="128" t="s">
        <v>639</v>
      </c>
      <c r="Y19" s="127" t="s">
        <v>109</v>
      </c>
      <c r="Z19" s="127" t="s">
        <v>46</v>
      </c>
      <c r="AA19" s="127">
        <v>0</v>
      </c>
      <c r="AD19" s="113">
        <f>V19*I19</f>
        <v>0</v>
      </c>
    </row>
    <row r="20" spans="1:30" ht="74.25" customHeight="1" x14ac:dyDescent="0.25">
      <c r="A20" s="127">
        <v>10</v>
      </c>
      <c r="B20" s="127" t="s">
        <v>39</v>
      </c>
      <c r="C20" s="127" t="s">
        <v>147</v>
      </c>
      <c r="D20" s="128" t="s">
        <v>640</v>
      </c>
      <c r="E20" s="127" t="s">
        <v>42</v>
      </c>
      <c r="F20" s="127" t="s">
        <v>638</v>
      </c>
      <c r="G20" s="128" t="s">
        <v>641</v>
      </c>
      <c r="H20" s="127" t="s">
        <v>45</v>
      </c>
      <c r="I20" s="129">
        <v>5</v>
      </c>
      <c r="J20" s="127" t="s">
        <v>74</v>
      </c>
      <c r="K20" s="127"/>
      <c r="L20" s="127"/>
      <c r="M20" s="127">
        <v>1</v>
      </c>
      <c r="N20" s="127">
        <v>0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v>1</v>
      </c>
      <c r="U20" s="127">
        <v>34</v>
      </c>
      <c r="V20" s="127"/>
      <c r="W20" s="127"/>
      <c r="X20" s="128" t="s">
        <v>642</v>
      </c>
      <c r="Y20" s="127" t="s">
        <v>109</v>
      </c>
      <c r="Z20" s="127" t="s">
        <v>46</v>
      </c>
      <c r="AA20" s="127">
        <v>0</v>
      </c>
      <c r="AD20" s="113">
        <f>V20*I20</f>
        <v>0</v>
      </c>
    </row>
    <row r="21" spans="1:30" ht="74.25" customHeight="1" x14ac:dyDescent="0.25">
      <c r="A21" s="127">
        <v>11</v>
      </c>
      <c r="B21" s="127" t="s">
        <v>71</v>
      </c>
      <c r="C21" s="127" t="s">
        <v>53</v>
      </c>
      <c r="D21" s="127" t="s">
        <v>643</v>
      </c>
      <c r="E21" s="127" t="s">
        <v>50</v>
      </c>
      <c r="F21" s="127" t="s">
        <v>644</v>
      </c>
      <c r="G21" s="128" t="s">
        <v>645</v>
      </c>
      <c r="H21" s="127" t="s">
        <v>45</v>
      </c>
      <c r="I21" s="129">
        <v>2.2000000000000002</v>
      </c>
      <c r="J21" s="127" t="s">
        <v>74</v>
      </c>
      <c r="K21" s="127"/>
      <c r="L21" s="127"/>
      <c r="M21" s="127">
        <v>15</v>
      </c>
      <c r="N21" s="127">
        <v>0</v>
      </c>
      <c r="O21" s="127">
        <v>0</v>
      </c>
      <c r="P21" s="127">
        <v>15</v>
      </c>
      <c r="Q21" s="127">
        <v>0</v>
      </c>
      <c r="R21" s="127">
        <v>0</v>
      </c>
      <c r="S21" s="127">
        <v>0</v>
      </c>
      <c r="T21" s="127">
        <v>15</v>
      </c>
      <c r="U21" s="127">
        <v>0</v>
      </c>
      <c r="V21" s="127"/>
      <c r="W21" s="127"/>
      <c r="X21" s="128" t="s">
        <v>646</v>
      </c>
      <c r="Y21" s="128" t="s">
        <v>647</v>
      </c>
      <c r="Z21" s="127" t="s">
        <v>58</v>
      </c>
      <c r="AA21" s="127">
        <v>0</v>
      </c>
      <c r="AD21" s="113">
        <f>V21*I21</f>
        <v>0</v>
      </c>
    </row>
    <row r="22" spans="1:30" ht="74.25" customHeight="1" x14ac:dyDescent="0.25">
      <c r="A22" s="127">
        <v>12</v>
      </c>
      <c r="B22" s="127" t="s">
        <v>71</v>
      </c>
      <c r="C22" s="127" t="s">
        <v>53</v>
      </c>
      <c r="D22" s="127" t="s">
        <v>648</v>
      </c>
      <c r="E22" s="127">
        <v>0.38</v>
      </c>
      <c r="F22" s="128" t="s">
        <v>649</v>
      </c>
      <c r="G22" s="128" t="s">
        <v>650</v>
      </c>
      <c r="H22" s="127" t="s">
        <v>75</v>
      </c>
      <c r="I22" s="129">
        <v>0.83299999999999996</v>
      </c>
      <c r="J22" s="127" t="s">
        <v>74</v>
      </c>
      <c r="K22" s="127"/>
      <c r="L22" s="127"/>
      <c r="M22" s="127">
        <v>12</v>
      </c>
      <c r="N22" s="127">
        <v>0</v>
      </c>
      <c r="O22" s="127">
        <v>0</v>
      </c>
      <c r="P22" s="127">
        <v>12</v>
      </c>
      <c r="Q22" s="127">
        <v>0</v>
      </c>
      <c r="R22" s="127">
        <v>0</v>
      </c>
      <c r="S22" s="127">
        <v>0</v>
      </c>
      <c r="T22" s="127">
        <v>12</v>
      </c>
      <c r="U22" s="127">
        <v>0</v>
      </c>
      <c r="V22" s="127">
        <v>22</v>
      </c>
      <c r="W22" s="127"/>
      <c r="X22" s="128"/>
      <c r="Y22" s="127"/>
      <c r="Z22" s="127"/>
      <c r="AA22" s="127">
        <v>1</v>
      </c>
    </row>
    <row r="23" spans="1:30" ht="74.25" customHeight="1" x14ac:dyDescent="0.25">
      <c r="A23" s="127">
        <v>13</v>
      </c>
      <c r="B23" s="127" t="s">
        <v>71</v>
      </c>
      <c r="C23" s="127" t="s">
        <v>53</v>
      </c>
      <c r="D23" s="127" t="s">
        <v>628</v>
      </c>
      <c r="E23" s="127">
        <v>0.38</v>
      </c>
      <c r="F23" s="128" t="s">
        <v>651</v>
      </c>
      <c r="G23" s="128" t="s">
        <v>652</v>
      </c>
      <c r="H23" s="127" t="s">
        <v>75</v>
      </c>
      <c r="I23" s="129">
        <v>2</v>
      </c>
      <c r="J23" s="127" t="s">
        <v>74</v>
      </c>
      <c r="K23" s="127"/>
      <c r="L23" s="127"/>
      <c r="M23" s="127">
        <v>12</v>
      </c>
      <c r="N23" s="127">
        <v>0</v>
      </c>
      <c r="O23" s="127">
        <v>0</v>
      </c>
      <c r="P23" s="127">
        <v>12</v>
      </c>
      <c r="Q23" s="127">
        <v>0</v>
      </c>
      <c r="R23" s="127">
        <v>0</v>
      </c>
      <c r="S23" s="127">
        <v>0</v>
      </c>
      <c r="T23" s="127">
        <v>12</v>
      </c>
      <c r="U23" s="127">
        <v>0</v>
      </c>
      <c r="V23" s="127">
        <v>22</v>
      </c>
      <c r="W23" s="127"/>
      <c r="X23" s="128"/>
      <c r="Y23" s="127"/>
      <c r="Z23" s="127"/>
      <c r="AA23" s="127">
        <v>1</v>
      </c>
    </row>
    <row r="24" spans="1:30" ht="74.25" customHeight="1" x14ac:dyDescent="0.25">
      <c r="A24" s="127">
        <v>14</v>
      </c>
      <c r="B24" s="56" t="s">
        <v>71</v>
      </c>
      <c r="C24" s="54" t="s">
        <v>53</v>
      </c>
      <c r="D24" s="54" t="s">
        <v>110</v>
      </c>
      <c r="E24" s="54" t="s">
        <v>73</v>
      </c>
      <c r="F24" s="128" t="s">
        <v>653</v>
      </c>
      <c r="G24" s="128" t="s">
        <v>654</v>
      </c>
      <c r="H24" s="54" t="s">
        <v>75</v>
      </c>
      <c r="I24" s="52">
        <v>2.1659999999999999</v>
      </c>
      <c r="J24" s="54" t="s">
        <v>82</v>
      </c>
      <c r="K24" s="54"/>
      <c r="L24" s="54"/>
      <c r="M24" s="54">
        <v>136</v>
      </c>
      <c r="N24" s="54">
        <v>0</v>
      </c>
      <c r="O24" s="54">
        <v>0</v>
      </c>
      <c r="P24" s="54">
        <v>136</v>
      </c>
      <c r="Q24" s="54">
        <v>0</v>
      </c>
      <c r="R24" s="54">
        <v>0</v>
      </c>
      <c r="S24" s="54">
        <v>0</v>
      </c>
      <c r="T24" s="54">
        <v>136</v>
      </c>
      <c r="U24" s="54">
        <v>0</v>
      </c>
      <c r="V24" s="54">
        <v>105</v>
      </c>
      <c r="W24" s="54"/>
      <c r="X24" s="57"/>
      <c r="Y24" s="57"/>
      <c r="Z24" s="58"/>
      <c r="AA24" s="59">
        <v>1</v>
      </c>
    </row>
    <row r="25" spans="1:30" ht="74.25" customHeight="1" x14ac:dyDescent="0.25">
      <c r="A25" s="127">
        <v>15</v>
      </c>
      <c r="B25" s="127" t="s">
        <v>71</v>
      </c>
      <c r="C25" s="127" t="s">
        <v>53</v>
      </c>
      <c r="D25" s="127" t="s">
        <v>611</v>
      </c>
      <c r="E25" s="127" t="s">
        <v>73</v>
      </c>
      <c r="F25" s="128" t="s">
        <v>655</v>
      </c>
      <c r="G25" s="128" t="s">
        <v>656</v>
      </c>
      <c r="H25" s="127" t="s">
        <v>75</v>
      </c>
      <c r="I25" s="129">
        <v>4.3330000000000002</v>
      </c>
      <c r="J25" s="127" t="s">
        <v>74</v>
      </c>
      <c r="K25" s="127"/>
      <c r="L25" s="127"/>
      <c r="M25" s="127">
        <v>6</v>
      </c>
      <c r="N25" s="127">
        <v>0</v>
      </c>
      <c r="O25" s="127">
        <v>0</v>
      </c>
      <c r="P25" s="127">
        <v>6</v>
      </c>
      <c r="Q25" s="127">
        <v>0</v>
      </c>
      <c r="R25" s="127">
        <v>0</v>
      </c>
      <c r="S25" s="127">
        <v>0</v>
      </c>
      <c r="T25" s="127">
        <v>6</v>
      </c>
      <c r="U25" s="127">
        <v>0</v>
      </c>
      <c r="V25" s="127">
        <v>8</v>
      </c>
      <c r="W25" s="127"/>
      <c r="X25" s="128"/>
      <c r="Y25" s="127"/>
      <c r="Z25" s="127"/>
      <c r="AA25" s="127">
        <v>1</v>
      </c>
    </row>
    <row r="26" spans="1:30" ht="74.25" customHeight="1" x14ac:dyDescent="0.25">
      <c r="A26" s="127">
        <v>16</v>
      </c>
      <c r="B26" s="127" t="s">
        <v>71</v>
      </c>
      <c r="C26" s="127" t="s">
        <v>53</v>
      </c>
      <c r="D26" s="128" t="s">
        <v>461</v>
      </c>
      <c r="E26" s="127" t="s">
        <v>73</v>
      </c>
      <c r="F26" s="127" t="s">
        <v>657</v>
      </c>
      <c r="G26" s="127" t="s">
        <v>658</v>
      </c>
      <c r="H26" s="127" t="s">
        <v>75</v>
      </c>
      <c r="I26" s="129">
        <v>2</v>
      </c>
      <c r="J26" s="127" t="s">
        <v>74</v>
      </c>
      <c r="K26" s="127"/>
      <c r="L26" s="127"/>
      <c r="M26" s="127">
        <v>56</v>
      </c>
      <c r="N26" s="127">
        <v>0</v>
      </c>
      <c r="O26" s="127">
        <v>0</v>
      </c>
      <c r="P26" s="127">
        <v>56</v>
      </c>
      <c r="Q26" s="127">
        <v>0</v>
      </c>
      <c r="R26" s="127">
        <v>0</v>
      </c>
      <c r="S26" s="127">
        <v>0</v>
      </c>
      <c r="T26" s="127">
        <v>56</v>
      </c>
      <c r="U26" s="127">
        <v>0</v>
      </c>
      <c r="V26" s="127">
        <v>12</v>
      </c>
      <c r="W26" s="127"/>
      <c r="X26" s="128"/>
      <c r="Y26" s="127"/>
      <c r="Z26" s="127"/>
      <c r="AA26" s="127">
        <v>1</v>
      </c>
    </row>
    <row r="27" spans="1:30" ht="74.25" customHeight="1" x14ac:dyDescent="0.25">
      <c r="A27" s="127">
        <v>17</v>
      </c>
      <c r="B27" s="127" t="s">
        <v>71</v>
      </c>
      <c r="C27" s="127" t="s">
        <v>53</v>
      </c>
      <c r="D27" s="128" t="s">
        <v>659</v>
      </c>
      <c r="E27" s="127" t="s">
        <v>50</v>
      </c>
      <c r="F27" s="128" t="s">
        <v>660</v>
      </c>
      <c r="G27" s="128" t="s">
        <v>661</v>
      </c>
      <c r="H27" s="127" t="s">
        <v>75</v>
      </c>
      <c r="I27" s="129">
        <v>2</v>
      </c>
      <c r="J27" s="127" t="s">
        <v>74</v>
      </c>
      <c r="K27" s="127"/>
      <c r="L27" s="127"/>
      <c r="M27" s="127">
        <v>15</v>
      </c>
      <c r="N27" s="127">
        <v>0</v>
      </c>
      <c r="O27" s="127">
        <v>0</v>
      </c>
      <c r="P27" s="127">
        <v>15</v>
      </c>
      <c r="Q27" s="127">
        <v>0</v>
      </c>
      <c r="R27" s="127">
        <v>0</v>
      </c>
      <c r="S27" s="127">
        <v>0</v>
      </c>
      <c r="T27" s="127">
        <v>15</v>
      </c>
      <c r="U27" s="127">
        <v>0</v>
      </c>
      <c r="V27" s="127">
        <v>9</v>
      </c>
      <c r="W27" s="127"/>
      <c r="X27" s="128"/>
      <c r="Y27" s="127"/>
      <c r="Z27" s="127"/>
      <c r="AA27" s="127">
        <v>1</v>
      </c>
    </row>
    <row r="28" spans="1:30" ht="78" customHeight="1" x14ac:dyDescent="0.25">
      <c r="A28" s="127">
        <v>18</v>
      </c>
      <c r="B28" s="127" t="s">
        <v>47</v>
      </c>
      <c r="C28" s="127" t="s">
        <v>48</v>
      </c>
      <c r="D28" s="127" t="s">
        <v>662</v>
      </c>
      <c r="E28" s="127" t="s">
        <v>73</v>
      </c>
      <c r="F28" s="128" t="s">
        <v>663</v>
      </c>
      <c r="G28" s="128" t="s">
        <v>664</v>
      </c>
      <c r="H28" s="127" t="s">
        <v>45</v>
      </c>
      <c r="I28" s="127">
        <v>0.66600000000000004</v>
      </c>
      <c r="J28" s="127" t="s">
        <v>74</v>
      </c>
      <c r="K28" s="127"/>
      <c r="L28" s="127"/>
      <c r="M28" s="127">
        <v>4</v>
      </c>
      <c r="N28" s="127">
        <v>0</v>
      </c>
      <c r="O28" s="127">
        <v>0</v>
      </c>
      <c r="P28" s="127">
        <v>4</v>
      </c>
      <c r="Q28" s="127">
        <v>0</v>
      </c>
      <c r="R28" s="127">
        <v>0</v>
      </c>
      <c r="S28" s="127">
        <v>0</v>
      </c>
      <c r="T28" s="127">
        <v>4</v>
      </c>
      <c r="U28" s="127">
        <v>0</v>
      </c>
      <c r="V28" s="127">
        <v>42</v>
      </c>
      <c r="W28" s="127"/>
      <c r="X28" s="128" t="s">
        <v>665</v>
      </c>
      <c r="Y28" s="127" t="s">
        <v>109</v>
      </c>
      <c r="Z28" s="127" t="s">
        <v>441</v>
      </c>
      <c r="AA28" s="127">
        <v>0</v>
      </c>
      <c r="AD28" s="113">
        <f>V28*I28</f>
        <v>27.972000000000001</v>
      </c>
    </row>
    <row r="29" spans="1:30" ht="78" customHeight="1" x14ac:dyDescent="0.25">
      <c r="A29" s="127">
        <v>19</v>
      </c>
      <c r="B29" s="127" t="s">
        <v>71</v>
      </c>
      <c r="C29" s="127" t="s">
        <v>53</v>
      </c>
      <c r="D29" s="128" t="s">
        <v>666</v>
      </c>
      <c r="E29" s="127" t="s">
        <v>50</v>
      </c>
      <c r="F29" s="128" t="s">
        <v>667</v>
      </c>
      <c r="G29" s="128" t="s">
        <v>668</v>
      </c>
      <c r="H29" s="127" t="s">
        <v>75</v>
      </c>
      <c r="I29" s="129">
        <v>1</v>
      </c>
      <c r="J29" s="127" t="s">
        <v>74</v>
      </c>
      <c r="K29" s="127"/>
      <c r="L29" s="127"/>
      <c r="M29" s="127">
        <v>22</v>
      </c>
      <c r="N29" s="127">
        <v>0</v>
      </c>
      <c r="O29" s="127">
        <v>0</v>
      </c>
      <c r="P29" s="127">
        <v>22</v>
      </c>
      <c r="Q29" s="127">
        <v>0</v>
      </c>
      <c r="R29" s="127">
        <v>0</v>
      </c>
      <c r="S29" s="127">
        <v>0</v>
      </c>
      <c r="T29" s="127">
        <v>22</v>
      </c>
      <c r="U29" s="127">
        <v>0</v>
      </c>
      <c r="V29" s="127">
        <v>12</v>
      </c>
      <c r="W29" s="127"/>
      <c r="X29" s="128"/>
      <c r="Y29" s="127"/>
      <c r="Z29" s="127"/>
      <c r="AA29" s="127">
        <v>1</v>
      </c>
    </row>
    <row r="30" spans="1:30" ht="78" customHeight="1" x14ac:dyDescent="0.25">
      <c r="A30" s="127">
        <v>20</v>
      </c>
      <c r="B30" s="127" t="s">
        <v>71</v>
      </c>
      <c r="C30" s="127" t="s">
        <v>53</v>
      </c>
      <c r="D30" s="127" t="s">
        <v>401</v>
      </c>
      <c r="E30" s="51" t="s">
        <v>73</v>
      </c>
      <c r="F30" s="128" t="s">
        <v>669</v>
      </c>
      <c r="G30" s="128" t="s">
        <v>670</v>
      </c>
      <c r="H30" s="127" t="s">
        <v>75</v>
      </c>
      <c r="I30" s="129">
        <v>1</v>
      </c>
      <c r="J30" s="127" t="s">
        <v>74</v>
      </c>
      <c r="K30" s="127"/>
      <c r="L30" s="127"/>
      <c r="M30" s="127">
        <v>56</v>
      </c>
      <c r="N30" s="127">
        <v>0</v>
      </c>
      <c r="O30" s="127">
        <v>0</v>
      </c>
      <c r="P30" s="127">
        <v>56</v>
      </c>
      <c r="Q30" s="127">
        <v>0</v>
      </c>
      <c r="R30" s="127">
        <v>0</v>
      </c>
      <c r="S30" s="127">
        <v>0</v>
      </c>
      <c r="T30" s="127">
        <v>56</v>
      </c>
      <c r="U30" s="127">
        <v>0</v>
      </c>
      <c r="V30" s="127">
        <v>12</v>
      </c>
      <c r="W30" s="127"/>
      <c r="X30" s="128"/>
      <c r="Y30" s="127"/>
      <c r="Z30" s="127"/>
      <c r="AA30" s="127">
        <v>1</v>
      </c>
    </row>
    <row r="31" spans="1:30" ht="78" customHeight="1" x14ac:dyDescent="0.25">
      <c r="A31" s="127">
        <v>21</v>
      </c>
      <c r="B31" s="51" t="s">
        <v>71</v>
      </c>
      <c r="C31" s="51" t="s">
        <v>53</v>
      </c>
      <c r="D31" s="51" t="s">
        <v>284</v>
      </c>
      <c r="E31" s="51" t="s">
        <v>73</v>
      </c>
      <c r="F31" s="128" t="s">
        <v>671</v>
      </c>
      <c r="G31" s="128" t="s">
        <v>672</v>
      </c>
      <c r="H31" s="51" t="s">
        <v>75</v>
      </c>
      <c r="I31" s="52">
        <v>3</v>
      </c>
      <c r="J31" s="127" t="s">
        <v>74</v>
      </c>
      <c r="K31" s="51"/>
      <c r="L31" s="51"/>
      <c r="M31" s="51">
        <v>57</v>
      </c>
      <c r="N31" s="51">
        <v>0</v>
      </c>
      <c r="O31" s="51">
        <v>0</v>
      </c>
      <c r="P31" s="51">
        <v>57</v>
      </c>
      <c r="Q31" s="51">
        <v>0</v>
      </c>
      <c r="R31" s="51">
        <v>0</v>
      </c>
      <c r="S31" s="51">
        <v>0</v>
      </c>
      <c r="T31" s="51">
        <v>57</v>
      </c>
      <c r="U31" s="51">
        <v>0</v>
      </c>
      <c r="V31" s="51">
        <v>22</v>
      </c>
      <c r="W31" s="51"/>
      <c r="X31" s="60"/>
      <c r="Y31" s="51"/>
      <c r="Z31" s="51"/>
      <c r="AA31" s="51">
        <v>1</v>
      </c>
    </row>
    <row r="32" spans="1:30" ht="78" customHeight="1" x14ac:dyDescent="0.25">
      <c r="A32" s="127">
        <v>22</v>
      </c>
      <c r="B32" s="127" t="s">
        <v>71</v>
      </c>
      <c r="C32" s="127" t="s">
        <v>53</v>
      </c>
      <c r="D32" s="128" t="s">
        <v>673</v>
      </c>
      <c r="E32" s="127" t="s">
        <v>50</v>
      </c>
      <c r="F32" s="128" t="s">
        <v>674</v>
      </c>
      <c r="G32" s="128" t="s">
        <v>675</v>
      </c>
      <c r="H32" s="127" t="s">
        <v>75</v>
      </c>
      <c r="I32" s="129">
        <v>3</v>
      </c>
      <c r="J32" s="127" t="s">
        <v>74</v>
      </c>
      <c r="K32" s="127"/>
      <c r="L32" s="127"/>
      <c r="M32" s="127">
        <v>8</v>
      </c>
      <c r="N32" s="127">
        <v>0</v>
      </c>
      <c r="O32" s="127">
        <v>0</v>
      </c>
      <c r="P32" s="127">
        <v>8</v>
      </c>
      <c r="Q32" s="127">
        <v>0</v>
      </c>
      <c r="R32" s="127">
        <v>0</v>
      </c>
      <c r="S32" s="127">
        <v>0</v>
      </c>
      <c r="T32" s="127">
        <v>8</v>
      </c>
      <c r="U32" s="127">
        <v>0</v>
      </c>
      <c r="V32" s="127">
        <v>12</v>
      </c>
      <c r="W32" s="127"/>
      <c r="X32" s="128"/>
      <c r="Y32" s="127"/>
      <c r="Z32" s="127"/>
      <c r="AA32" s="127">
        <v>1</v>
      </c>
    </row>
    <row r="33" spans="1:30" ht="74.25" customHeight="1" x14ac:dyDescent="0.25">
      <c r="A33" s="127">
        <v>23</v>
      </c>
      <c r="B33" s="127" t="s">
        <v>47</v>
      </c>
      <c r="C33" s="127" t="s">
        <v>40</v>
      </c>
      <c r="D33" s="127" t="s">
        <v>200</v>
      </c>
      <c r="E33" s="127" t="s">
        <v>73</v>
      </c>
      <c r="F33" s="127" t="s">
        <v>676</v>
      </c>
      <c r="G33" s="128" t="s">
        <v>677</v>
      </c>
      <c r="H33" s="127" t="s">
        <v>45</v>
      </c>
      <c r="I33" s="129">
        <v>3.25</v>
      </c>
      <c r="J33" s="127" t="s">
        <v>74</v>
      </c>
      <c r="K33" s="127"/>
      <c r="L33" s="127"/>
      <c r="M33" s="127">
        <v>9</v>
      </c>
      <c r="N33" s="127">
        <v>0</v>
      </c>
      <c r="O33" s="127">
        <v>0</v>
      </c>
      <c r="P33" s="127">
        <v>7</v>
      </c>
      <c r="Q33" s="127">
        <v>0</v>
      </c>
      <c r="R33" s="127">
        <v>0</v>
      </c>
      <c r="S33" s="127">
        <v>7</v>
      </c>
      <c r="T33" s="127">
        <v>0</v>
      </c>
      <c r="U33" s="127">
        <v>2</v>
      </c>
      <c r="V33" s="127"/>
      <c r="W33" s="127"/>
      <c r="X33" s="128" t="s">
        <v>678</v>
      </c>
      <c r="Y33" s="127" t="s">
        <v>109</v>
      </c>
      <c r="Z33" s="127" t="s">
        <v>46</v>
      </c>
      <c r="AA33" s="127">
        <v>0</v>
      </c>
      <c r="AD33" s="113">
        <f>V33*I33</f>
        <v>0</v>
      </c>
    </row>
    <row r="34" spans="1:30" ht="76.5" customHeight="1" x14ac:dyDescent="0.25">
      <c r="A34" s="127">
        <v>24</v>
      </c>
      <c r="B34" s="127" t="s">
        <v>47</v>
      </c>
      <c r="C34" s="127" t="s">
        <v>40</v>
      </c>
      <c r="D34" s="127" t="s">
        <v>679</v>
      </c>
      <c r="E34" s="127" t="s">
        <v>73</v>
      </c>
      <c r="F34" s="127" t="s">
        <v>680</v>
      </c>
      <c r="G34" s="128" t="s">
        <v>681</v>
      </c>
      <c r="H34" s="127" t="s">
        <v>45</v>
      </c>
      <c r="I34" s="127">
        <v>8.9160000000000004</v>
      </c>
      <c r="J34" s="127" t="s">
        <v>74</v>
      </c>
      <c r="K34" s="127"/>
      <c r="L34" s="127"/>
      <c r="M34" s="127">
        <v>1</v>
      </c>
      <c r="N34" s="127">
        <v>0</v>
      </c>
      <c r="O34" s="127">
        <v>0</v>
      </c>
      <c r="P34" s="127">
        <v>1</v>
      </c>
      <c r="Q34" s="127">
        <v>0</v>
      </c>
      <c r="R34" s="127">
        <v>0</v>
      </c>
      <c r="S34" s="127">
        <v>0</v>
      </c>
      <c r="T34" s="127">
        <v>1</v>
      </c>
      <c r="U34" s="127">
        <v>0</v>
      </c>
      <c r="V34" s="127"/>
      <c r="W34" s="127"/>
      <c r="X34" s="128" t="s">
        <v>682</v>
      </c>
      <c r="Y34" s="127" t="s">
        <v>109</v>
      </c>
      <c r="Z34" s="127" t="s">
        <v>46</v>
      </c>
      <c r="AA34" s="127">
        <v>0</v>
      </c>
      <c r="AD34" s="113">
        <f>V34*I34</f>
        <v>0</v>
      </c>
    </row>
    <row r="35" spans="1:30" ht="76.5" customHeight="1" x14ac:dyDescent="0.25">
      <c r="A35" s="127">
        <v>25</v>
      </c>
      <c r="B35" s="127" t="s">
        <v>71</v>
      </c>
      <c r="C35" s="127" t="s">
        <v>53</v>
      </c>
      <c r="D35" s="127" t="s">
        <v>611</v>
      </c>
      <c r="E35" s="127" t="s">
        <v>73</v>
      </c>
      <c r="F35" s="128" t="s">
        <v>683</v>
      </c>
      <c r="G35" s="128" t="s">
        <v>684</v>
      </c>
      <c r="H35" s="127" t="s">
        <v>75</v>
      </c>
      <c r="I35" s="129">
        <v>5.3330000000000002</v>
      </c>
      <c r="J35" s="127" t="s">
        <v>74</v>
      </c>
      <c r="K35" s="127"/>
      <c r="L35" s="127"/>
      <c r="M35" s="127">
        <v>6</v>
      </c>
      <c r="N35" s="127">
        <v>0</v>
      </c>
      <c r="O35" s="127">
        <v>0</v>
      </c>
      <c r="P35" s="127">
        <v>6</v>
      </c>
      <c r="Q35" s="127">
        <v>0</v>
      </c>
      <c r="R35" s="127">
        <v>0</v>
      </c>
      <c r="S35" s="127">
        <v>0</v>
      </c>
      <c r="T35" s="127">
        <v>6</v>
      </c>
      <c r="U35" s="127">
        <v>0</v>
      </c>
      <c r="V35" s="127">
        <v>18</v>
      </c>
      <c r="W35" s="127"/>
      <c r="X35" s="128"/>
      <c r="Y35" s="127"/>
      <c r="Z35" s="127"/>
      <c r="AA35" s="127">
        <v>1</v>
      </c>
    </row>
    <row r="36" spans="1:30" ht="76.5" customHeight="1" x14ac:dyDescent="0.25">
      <c r="A36" s="127">
        <v>26</v>
      </c>
      <c r="B36" s="127" t="s">
        <v>71</v>
      </c>
      <c r="C36" s="127" t="s">
        <v>53</v>
      </c>
      <c r="D36" s="128" t="s">
        <v>685</v>
      </c>
      <c r="E36" s="127" t="s">
        <v>50</v>
      </c>
      <c r="F36" s="128" t="s">
        <v>686</v>
      </c>
      <c r="G36" s="128" t="s">
        <v>687</v>
      </c>
      <c r="H36" s="127" t="s">
        <v>75</v>
      </c>
      <c r="I36" s="129">
        <v>2</v>
      </c>
      <c r="J36" s="127" t="s">
        <v>74</v>
      </c>
      <c r="K36" s="127"/>
      <c r="L36" s="127"/>
      <c r="M36" s="127">
        <v>8</v>
      </c>
      <c r="N36" s="127">
        <v>0</v>
      </c>
      <c r="O36" s="127">
        <v>0</v>
      </c>
      <c r="P36" s="127">
        <v>8</v>
      </c>
      <c r="Q36" s="127">
        <v>0</v>
      </c>
      <c r="R36" s="127">
        <v>0</v>
      </c>
      <c r="S36" s="127">
        <v>0</v>
      </c>
      <c r="T36" s="127">
        <v>8</v>
      </c>
      <c r="U36" s="127">
        <v>0</v>
      </c>
      <c r="V36" s="127">
        <v>12</v>
      </c>
      <c r="W36" s="127"/>
      <c r="X36" s="128"/>
      <c r="Y36" s="127"/>
      <c r="Z36" s="127"/>
      <c r="AA36" s="127">
        <v>1</v>
      </c>
    </row>
    <row r="37" spans="1:30" s="146" customFormat="1" ht="75.75" customHeight="1" x14ac:dyDescent="0.25">
      <c r="A37" s="143">
        <v>27</v>
      </c>
      <c r="B37" s="143" t="s">
        <v>47</v>
      </c>
      <c r="C37" s="143" t="s">
        <v>48</v>
      </c>
      <c r="D37" s="143" t="s">
        <v>688</v>
      </c>
      <c r="E37" s="143" t="s">
        <v>50</v>
      </c>
      <c r="F37" s="143" t="s">
        <v>689</v>
      </c>
      <c r="G37" s="144" t="s">
        <v>690</v>
      </c>
      <c r="H37" s="143" t="s">
        <v>45</v>
      </c>
      <c r="I37" s="143">
        <v>4.0659999999999998</v>
      </c>
      <c r="J37" s="144" t="s">
        <v>53</v>
      </c>
      <c r="K37" s="143"/>
      <c r="L37" s="143"/>
      <c r="M37" s="143">
        <v>2</v>
      </c>
      <c r="N37" s="143">
        <v>0</v>
      </c>
      <c r="O37" s="143">
        <v>0</v>
      </c>
      <c r="P37" s="143">
        <v>2</v>
      </c>
      <c r="Q37" s="143">
        <v>0</v>
      </c>
      <c r="R37" s="143">
        <v>0</v>
      </c>
      <c r="S37" s="143">
        <v>0</v>
      </c>
      <c r="T37" s="143">
        <v>2</v>
      </c>
      <c r="U37" s="143">
        <v>0</v>
      </c>
      <c r="V37" s="143">
        <v>8</v>
      </c>
      <c r="W37" s="143"/>
      <c r="X37" s="144" t="s">
        <v>691</v>
      </c>
      <c r="Y37" s="143" t="s">
        <v>70</v>
      </c>
      <c r="Z37" s="143">
        <v>4.21</v>
      </c>
      <c r="AA37" s="143">
        <v>1</v>
      </c>
      <c r="AB37" s="146">
        <f>M37*I37</f>
        <v>8.1319999999999997</v>
      </c>
      <c r="AD37" s="146">
        <f>V37*I37</f>
        <v>32.527999999999999</v>
      </c>
    </row>
    <row r="38" spans="1:30" ht="75.75" customHeight="1" x14ac:dyDescent="0.25">
      <c r="A38" s="127">
        <v>28</v>
      </c>
      <c r="B38" s="127" t="s">
        <v>71</v>
      </c>
      <c r="C38" s="127" t="s">
        <v>53</v>
      </c>
      <c r="D38" s="128" t="s">
        <v>692</v>
      </c>
      <c r="E38" s="127" t="s">
        <v>50</v>
      </c>
      <c r="F38" s="128" t="s">
        <v>693</v>
      </c>
      <c r="G38" s="128" t="s">
        <v>694</v>
      </c>
      <c r="H38" s="127" t="s">
        <v>75</v>
      </c>
      <c r="I38" s="129">
        <v>2.3330000000000002</v>
      </c>
      <c r="J38" s="127" t="s">
        <v>74</v>
      </c>
      <c r="K38" s="127"/>
      <c r="L38" s="127"/>
      <c r="M38" s="127">
        <v>22</v>
      </c>
      <c r="N38" s="127">
        <v>0</v>
      </c>
      <c r="O38" s="127">
        <v>0</v>
      </c>
      <c r="P38" s="127">
        <v>22</v>
      </c>
      <c r="Q38" s="127">
        <v>0</v>
      </c>
      <c r="R38" s="127">
        <v>0</v>
      </c>
      <c r="S38" s="127">
        <v>0</v>
      </c>
      <c r="T38" s="127">
        <v>22</v>
      </c>
      <c r="U38" s="127">
        <v>0</v>
      </c>
      <c r="V38" s="127">
        <v>20</v>
      </c>
      <c r="W38" s="127"/>
      <c r="X38" s="128"/>
      <c r="Y38" s="127"/>
      <c r="Z38" s="127"/>
      <c r="AA38" s="127">
        <v>1</v>
      </c>
    </row>
    <row r="39" spans="1:30" ht="75.75" customHeight="1" x14ac:dyDescent="0.25">
      <c r="A39" s="127">
        <v>29</v>
      </c>
      <c r="B39" s="127" t="s">
        <v>47</v>
      </c>
      <c r="C39" s="127" t="s">
        <v>53</v>
      </c>
      <c r="D39" s="128" t="s">
        <v>695</v>
      </c>
      <c r="E39" s="127" t="s">
        <v>73</v>
      </c>
      <c r="F39" s="128" t="s">
        <v>696</v>
      </c>
      <c r="G39" s="128" t="s">
        <v>697</v>
      </c>
      <c r="H39" s="127" t="s">
        <v>75</v>
      </c>
      <c r="I39" s="129">
        <v>4</v>
      </c>
      <c r="J39" s="127" t="s">
        <v>74</v>
      </c>
      <c r="K39" s="127"/>
      <c r="L39" s="127"/>
      <c r="M39" s="127">
        <v>1500</v>
      </c>
      <c r="N39" s="127"/>
      <c r="O39" s="127"/>
      <c r="P39" s="127">
        <v>1500</v>
      </c>
      <c r="Q39" s="127"/>
      <c r="R39" s="127"/>
      <c r="S39" s="127"/>
      <c r="T39" s="127">
        <v>1500</v>
      </c>
      <c r="U39" s="127"/>
      <c r="V39" s="127">
        <v>750</v>
      </c>
      <c r="W39" s="127"/>
      <c r="X39" s="128"/>
      <c r="Y39" s="127"/>
      <c r="Z39" s="127"/>
      <c r="AA39" s="127">
        <v>1</v>
      </c>
    </row>
    <row r="40" spans="1:30" ht="75.75" customHeight="1" x14ac:dyDescent="0.25">
      <c r="A40" s="127">
        <v>30</v>
      </c>
      <c r="B40" s="56" t="s">
        <v>71</v>
      </c>
      <c r="C40" s="54" t="s">
        <v>53</v>
      </c>
      <c r="D40" s="54" t="s">
        <v>110</v>
      </c>
      <c r="E40" s="54" t="s">
        <v>73</v>
      </c>
      <c r="F40" s="128" t="s">
        <v>698</v>
      </c>
      <c r="G40" s="128" t="s">
        <v>699</v>
      </c>
      <c r="H40" s="54" t="s">
        <v>75</v>
      </c>
      <c r="I40" s="52">
        <v>3</v>
      </c>
      <c r="J40" s="54" t="s">
        <v>82</v>
      </c>
      <c r="K40" s="54"/>
      <c r="L40" s="54"/>
      <c r="M40" s="54">
        <v>136</v>
      </c>
      <c r="N40" s="54">
        <v>0</v>
      </c>
      <c r="O40" s="54">
        <v>0</v>
      </c>
      <c r="P40" s="54">
        <v>136</v>
      </c>
      <c r="Q40" s="54">
        <v>0</v>
      </c>
      <c r="R40" s="54">
        <v>0</v>
      </c>
      <c r="S40" s="54">
        <v>0</v>
      </c>
      <c r="T40" s="54">
        <v>136</v>
      </c>
      <c r="U40" s="54">
        <v>0</v>
      </c>
      <c r="V40" s="54">
        <v>66</v>
      </c>
      <c r="W40" s="54"/>
      <c r="X40" s="57"/>
      <c r="Y40" s="57"/>
      <c r="Z40" s="58"/>
      <c r="AA40" s="59">
        <v>1</v>
      </c>
    </row>
    <row r="41" spans="1:30" s="146" customFormat="1" ht="84" customHeight="1" x14ac:dyDescent="0.25">
      <c r="A41" s="122">
        <v>31</v>
      </c>
      <c r="B41" s="143" t="s">
        <v>47</v>
      </c>
      <c r="C41" s="143" t="s">
        <v>48</v>
      </c>
      <c r="D41" s="143" t="s">
        <v>396</v>
      </c>
      <c r="E41" s="143" t="s">
        <v>42</v>
      </c>
      <c r="F41" s="143" t="s">
        <v>700</v>
      </c>
      <c r="G41" s="144" t="s">
        <v>701</v>
      </c>
      <c r="H41" s="143" t="s">
        <v>45</v>
      </c>
      <c r="I41" s="143">
        <v>3.1659999999999999</v>
      </c>
      <c r="J41" s="147" t="s">
        <v>82</v>
      </c>
      <c r="K41" s="143"/>
      <c r="L41" s="143"/>
      <c r="M41" s="143">
        <v>48</v>
      </c>
      <c r="N41" s="143">
        <v>0</v>
      </c>
      <c r="O41" s="143">
        <v>0</v>
      </c>
      <c r="P41" s="143">
        <v>47</v>
      </c>
      <c r="Q41" s="143">
        <v>0</v>
      </c>
      <c r="R41" s="143">
        <v>0</v>
      </c>
      <c r="S41" s="143">
        <v>12</v>
      </c>
      <c r="T41" s="143">
        <v>35</v>
      </c>
      <c r="U41" s="143">
        <v>1</v>
      </c>
      <c r="V41" s="143">
        <v>22</v>
      </c>
      <c r="W41" s="143"/>
      <c r="X41" s="144" t="s">
        <v>702</v>
      </c>
      <c r="Y41" s="143" t="s">
        <v>70</v>
      </c>
      <c r="Z41" s="143" t="s">
        <v>46</v>
      </c>
      <c r="AA41" s="143">
        <v>1</v>
      </c>
      <c r="AB41" s="146">
        <f>M41*I41</f>
        <v>151.96799999999999</v>
      </c>
      <c r="AD41" s="146">
        <f>V41*I41</f>
        <v>69.652000000000001</v>
      </c>
    </row>
    <row r="42" spans="1:30" ht="84" customHeight="1" x14ac:dyDescent="0.25">
      <c r="A42" s="127">
        <v>32</v>
      </c>
      <c r="B42" s="56" t="s">
        <v>71</v>
      </c>
      <c r="C42" s="54" t="s">
        <v>53</v>
      </c>
      <c r="D42" s="54" t="s">
        <v>703</v>
      </c>
      <c r="E42" s="54" t="s">
        <v>73</v>
      </c>
      <c r="F42" s="128" t="s">
        <v>704</v>
      </c>
      <c r="G42" s="128" t="s">
        <v>705</v>
      </c>
      <c r="H42" s="54" t="s">
        <v>75</v>
      </c>
      <c r="I42" s="52">
        <v>6.5</v>
      </c>
      <c r="J42" s="54" t="s">
        <v>82</v>
      </c>
      <c r="K42" s="54"/>
      <c r="L42" s="54"/>
      <c r="M42" s="54">
        <v>186</v>
      </c>
      <c r="N42" s="54">
        <v>0</v>
      </c>
      <c r="O42" s="54">
        <v>0</v>
      </c>
      <c r="P42" s="54">
        <v>186</v>
      </c>
      <c r="Q42" s="54">
        <v>0</v>
      </c>
      <c r="R42" s="54">
        <v>0</v>
      </c>
      <c r="S42" s="54">
        <v>0</v>
      </c>
      <c r="T42" s="54">
        <v>186</v>
      </c>
      <c r="U42" s="54">
        <v>0</v>
      </c>
      <c r="V42" s="54">
        <v>122</v>
      </c>
      <c r="W42" s="54"/>
      <c r="X42" s="57"/>
      <c r="Y42" s="57"/>
      <c r="Z42" s="58"/>
      <c r="AA42" s="59">
        <v>1</v>
      </c>
    </row>
    <row r="43" spans="1:30" ht="84" customHeight="1" x14ac:dyDescent="0.25">
      <c r="A43" s="127">
        <v>33</v>
      </c>
      <c r="B43" s="127" t="s">
        <v>47</v>
      </c>
      <c r="C43" s="127" t="s">
        <v>40</v>
      </c>
      <c r="D43" s="127" t="s">
        <v>706</v>
      </c>
      <c r="E43" s="127" t="s">
        <v>73</v>
      </c>
      <c r="F43" s="127" t="s">
        <v>707</v>
      </c>
      <c r="G43" s="128" t="s">
        <v>708</v>
      </c>
      <c r="H43" s="127" t="s">
        <v>45</v>
      </c>
      <c r="I43" s="127">
        <v>9.5660000000000007</v>
      </c>
      <c r="J43" s="54" t="s">
        <v>82</v>
      </c>
      <c r="K43" s="127"/>
      <c r="L43" s="127"/>
      <c r="M43" s="127">
        <v>45</v>
      </c>
      <c r="N43" s="127">
        <v>0</v>
      </c>
      <c r="O43" s="127">
        <v>0</v>
      </c>
      <c r="P43" s="127">
        <v>45</v>
      </c>
      <c r="Q43" s="127">
        <v>0</v>
      </c>
      <c r="R43" s="127">
        <v>0</v>
      </c>
      <c r="S43" s="127">
        <v>0</v>
      </c>
      <c r="T43" s="127">
        <v>45</v>
      </c>
      <c r="U43" s="127">
        <v>0</v>
      </c>
      <c r="V43" s="127">
        <v>22</v>
      </c>
      <c r="W43" s="127"/>
      <c r="X43" s="128" t="s">
        <v>709</v>
      </c>
      <c r="Y43" s="127" t="s">
        <v>109</v>
      </c>
      <c r="Z43" s="127" t="s">
        <v>46</v>
      </c>
      <c r="AA43" s="127">
        <v>0</v>
      </c>
      <c r="AD43" s="113">
        <f>V43*I43</f>
        <v>210.45200000000003</v>
      </c>
    </row>
    <row r="44" spans="1:30" ht="84" customHeight="1" x14ac:dyDescent="0.25">
      <c r="A44" s="127">
        <v>34</v>
      </c>
      <c r="B44" s="56" t="s">
        <v>71</v>
      </c>
      <c r="C44" s="54" t="s">
        <v>53</v>
      </c>
      <c r="D44" s="54" t="s">
        <v>703</v>
      </c>
      <c r="E44" s="54" t="s">
        <v>73</v>
      </c>
      <c r="F44" s="128" t="s">
        <v>710</v>
      </c>
      <c r="G44" s="128" t="s">
        <v>711</v>
      </c>
      <c r="H44" s="54" t="s">
        <v>75</v>
      </c>
      <c r="I44" s="52">
        <v>8</v>
      </c>
      <c r="J44" s="54" t="s">
        <v>82</v>
      </c>
      <c r="K44" s="54"/>
      <c r="L44" s="54"/>
      <c r="M44" s="54">
        <v>186</v>
      </c>
      <c r="N44" s="54">
        <v>0</v>
      </c>
      <c r="O44" s="54">
        <v>0</v>
      </c>
      <c r="P44" s="54">
        <v>186</v>
      </c>
      <c r="Q44" s="54">
        <v>0</v>
      </c>
      <c r="R44" s="54">
        <v>0</v>
      </c>
      <c r="S44" s="54">
        <v>0</v>
      </c>
      <c r="T44" s="54">
        <v>186</v>
      </c>
      <c r="U44" s="54">
        <v>0</v>
      </c>
      <c r="V44" s="54">
        <v>233</v>
      </c>
      <c r="W44" s="54"/>
      <c r="X44" s="57"/>
      <c r="Y44" s="57"/>
      <c r="Z44" s="58"/>
      <c r="AA44" s="59">
        <v>1</v>
      </c>
    </row>
    <row r="45" spans="1:30" ht="84" customHeight="1" x14ac:dyDescent="0.25">
      <c r="A45" s="127">
        <v>35</v>
      </c>
      <c r="B45" s="56" t="s">
        <v>71</v>
      </c>
      <c r="C45" s="54" t="s">
        <v>53</v>
      </c>
      <c r="D45" s="54" t="s">
        <v>110</v>
      </c>
      <c r="E45" s="54" t="s">
        <v>73</v>
      </c>
      <c r="F45" s="128" t="s">
        <v>712</v>
      </c>
      <c r="G45" s="128" t="s">
        <v>713</v>
      </c>
      <c r="H45" s="54" t="s">
        <v>75</v>
      </c>
      <c r="I45" s="52">
        <v>7</v>
      </c>
      <c r="J45" s="54" t="s">
        <v>82</v>
      </c>
      <c r="K45" s="54"/>
      <c r="L45" s="54"/>
      <c r="M45" s="54">
        <v>136</v>
      </c>
      <c r="N45" s="54">
        <v>0</v>
      </c>
      <c r="O45" s="54">
        <v>0</v>
      </c>
      <c r="P45" s="54">
        <v>136</v>
      </c>
      <c r="Q45" s="54">
        <v>0</v>
      </c>
      <c r="R45" s="54">
        <v>0</v>
      </c>
      <c r="S45" s="54">
        <v>0</v>
      </c>
      <c r="T45" s="54">
        <v>136</v>
      </c>
      <c r="U45" s="54">
        <v>0</v>
      </c>
      <c r="V45" s="54">
        <v>66</v>
      </c>
      <c r="W45" s="54"/>
      <c r="X45" s="57"/>
      <c r="Y45" s="57"/>
      <c r="Z45" s="58"/>
      <c r="AA45" s="59">
        <v>1</v>
      </c>
    </row>
    <row r="46" spans="1:30" ht="100.5" customHeight="1" x14ac:dyDescent="0.25">
      <c r="A46" s="127">
        <v>36</v>
      </c>
      <c r="B46" s="127" t="s">
        <v>47</v>
      </c>
      <c r="C46" s="127" t="s">
        <v>48</v>
      </c>
      <c r="D46" s="127" t="s">
        <v>714</v>
      </c>
      <c r="E46" s="127" t="s">
        <v>73</v>
      </c>
      <c r="F46" s="127" t="s">
        <v>715</v>
      </c>
      <c r="G46" s="128" t="s">
        <v>716</v>
      </c>
      <c r="H46" s="127" t="s">
        <v>45</v>
      </c>
      <c r="I46" s="127">
        <v>0.26600000000000001</v>
      </c>
      <c r="J46" s="54" t="s">
        <v>82</v>
      </c>
      <c r="K46" s="127"/>
      <c r="L46" s="127"/>
      <c r="M46" s="127">
        <v>1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7">
        <v>0</v>
      </c>
      <c r="T46" s="127">
        <v>0</v>
      </c>
      <c r="U46" s="127">
        <v>1</v>
      </c>
      <c r="V46" s="127"/>
      <c r="W46" s="127"/>
      <c r="X46" s="128" t="s">
        <v>717</v>
      </c>
      <c r="Y46" s="127" t="s">
        <v>109</v>
      </c>
      <c r="Z46" s="127" t="s">
        <v>46</v>
      </c>
      <c r="AA46" s="127">
        <v>0</v>
      </c>
      <c r="AD46" s="113">
        <f>V46*I46</f>
        <v>0</v>
      </c>
    </row>
    <row r="47" spans="1:30" ht="84.75" customHeight="1" x14ac:dyDescent="0.25">
      <c r="A47" s="127">
        <v>37</v>
      </c>
      <c r="B47" s="148" t="s">
        <v>71</v>
      </c>
      <c r="C47" s="127" t="s">
        <v>53</v>
      </c>
      <c r="D47" s="127" t="s">
        <v>72</v>
      </c>
      <c r="E47" s="127" t="s">
        <v>73</v>
      </c>
      <c r="F47" s="128" t="s">
        <v>718</v>
      </c>
      <c r="G47" s="128" t="s">
        <v>719</v>
      </c>
      <c r="H47" s="128" t="s">
        <v>75</v>
      </c>
      <c r="I47" s="129">
        <v>6</v>
      </c>
      <c r="J47" s="127" t="s">
        <v>74</v>
      </c>
      <c r="K47" s="127"/>
      <c r="L47" s="127"/>
      <c r="M47" s="127">
        <v>165</v>
      </c>
      <c r="N47" s="127">
        <v>0</v>
      </c>
      <c r="O47" s="127">
        <v>0</v>
      </c>
      <c r="P47" s="127">
        <v>165</v>
      </c>
      <c r="Q47" s="127">
        <v>0</v>
      </c>
      <c r="R47" s="127">
        <v>0</v>
      </c>
      <c r="S47" s="127">
        <v>0</v>
      </c>
      <c r="T47" s="127">
        <v>165</v>
      </c>
      <c r="U47" s="127">
        <v>0</v>
      </c>
      <c r="V47" s="127">
        <v>12</v>
      </c>
      <c r="W47" s="127"/>
      <c r="X47" s="128"/>
      <c r="Y47" s="127"/>
      <c r="Z47" s="127"/>
      <c r="AA47" s="127">
        <v>1</v>
      </c>
    </row>
    <row r="48" spans="1:30" ht="84" customHeight="1" x14ac:dyDescent="0.25">
      <c r="A48" s="127">
        <v>38</v>
      </c>
      <c r="B48" s="148" t="s">
        <v>71</v>
      </c>
      <c r="C48" s="127" t="s">
        <v>53</v>
      </c>
      <c r="D48" s="127" t="s">
        <v>72</v>
      </c>
      <c r="E48" s="127" t="s">
        <v>73</v>
      </c>
      <c r="F48" s="128" t="s">
        <v>720</v>
      </c>
      <c r="G48" s="128" t="s">
        <v>721</v>
      </c>
      <c r="H48" s="128" t="s">
        <v>45</v>
      </c>
      <c r="I48" s="129">
        <v>4</v>
      </c>
      <c r="J48" s="127" t="s">
        <v>74</v>
      </c>
      <c r="K48" s="127"/>
      <c r="L48" s="127"/>
      <c r="M48" s="127">
        <v>165</v>
      </c>
      <c r="N48" s="127">
        <v>0</v>
      </c>
      <c r="O48" s="127">
        <v>0</v>
      </c>
      <c r="P48" s="127">
        <v>165</v>
      </c>
      <c r="Q48" s="127">
        <v>0</v>
      </c>
      <c r="R48" s="127">
        <v>0</v>
      </c>
      <c r="S48" s="127">
        <v>0</v>
      </c>
      <c r="T48" s="127">
        <v>165</v>
      </c>
      <c r="U48" s="127">
        <v>0</v>
      </c>
      <c r="V48" s="127">
        <v>32</v>
      </c>
      <c r="W48" s="127"/>
      <c r="X48" s="128" t="s">
        <v>722</v>
      </c>
      <c r="Y48" s="127" t="s">
        <v>109</v>
      </c>
      <c r="Z48" s="127" t="s">
        <v>46</v>
      </c>
      <c r="AA48" s="127">
        <v>0</v>
      </c>
      <c r="AD48" s="113">
        <f>V48*I48</f>
        <v>128</v>
      </c>
    </row>
    <row r="49" spans="1:29" ht="82.5" customHeight="1" x14ac:dyDescent="0.25">
      <c r="A49" s="127">
        <v>39</v>
      </c>
      <c r="B49" s="56" t="s">
        <v>71</v>
      </c>
      <c r="C49" s="54" t="s">
        <v>53</v>
      </c>
      <c r="D49" s="54" t="s">
        <v>110</v>
      </c>
      <c r="E49" s="54" t="s">
        <v>73</v>
      </c>
      <c r="F49" s="128" t="s">
        <v>723</v>
      </c>
      <c r="G49" s="128" t="s">
        <v>724</v>
      </c>
      <c r="H49" s="54" t="s">
        <v>75</v>
      </c>
      <c r="I49" s="52">
        <v>7</v>
      </c>
      <c r="J49" s="54" t="s">
        <v>82</v>
      </c>
      <c r="K49" s="59"/>
      <c r="L49" s="59"/>
      <c r="M49" s="59">
        <v>136</v>
      </c>
      <c r="N49" s="59">
        <v>0</v>
      </c>
      <c r="O49" s="59">
        <v>0</v>
      </c>
      <c r="P49" s="59">
        <v>136</v>
      </c>
      <c r="Q49" s="59">
        <v>0</v>
      </c>
      <c r="R49" s="59">
        <v>0</v>
      </c>
      <c r="S49" s="59">
        <v>0</v>
      </c>
      <c r="T49" s="59">
        <v>136</v>
      </c>
      <c r="U49" s="59">
        <v>0</v>
      </c>
      <c r="V49" s="59">
        <v>66</v>
      </c>
      <c r="W49" s="59"/>
      <c r="X49" s="57"/>
      <c r="Y49" s="57"/>
      <c r="Z49" s="58"/>
      <c r="AA49" s="59">
        <v>1</v>
      </c>
    </row>
    <row r="50" spans="1:29" ht="86.25" customHeight="1" x14ac:dyDescent="0.25">
      <c r="A50" s="127">
        <v>40</v>
      </c>
      <c r="B50" s="56" t="s">
        <v>71</v>
      </c>
      <c r="C50" s="54" t="s">
        <v>53</v>
      </c>
      <c r="D50" s="54" t="s">
        <v>110</v>
      </c>
      <c r="E50" s="54" t="s">
        <v>73</v>
      </c>
      <c r="F50" s="128" t="s">
        <v>725</v>
      </c>
      <c r="G50" s="128" t="s">
        <v>726</v>
      </c>
      <c r="H50" s="54" t="s">
        <v>75</v>
      </c>
      <c r="I50" s="52">
        <v>10</v>
      </c>
      <c r="J50" s="149" t="s">
        <v>82</v>
      </c>
      <c r="K50" s="150"/>
      <c r="L50" s="150"/>
      <c r="M50" s="150">
        <v>136</v>
      </c>
      <c r="N50" s="150">
        <v>0</v>
      </c>
      <c r="O50" s="150">
        <v>0</v>
      </c>
      <c r="P50" s="150">
        <v>136</v>
      </c>
      <c r="Q50" s="150">
        <v>0</v>
      </c>
      <c r="R50" s="150">
        <v>0</v>
      </c>
      <c r="S50" s="150">
        <v>0</v>
      </c>
      <c r="T50" s="150">
        <v>136</v>
      </c>
      <c r="U50" s="150">
        <v>0</v>
      </c>
      <c r="V50" s="150">
        <v>65</v>
      </c>
      <c r="W50" s="150"/>
      <c r="X50" s="150"/>
      <c r="Y50" s="150"/>
      <c r="Z50" s="151"/>
      <c r="AA50" s="150">
        <v>1</v>
      </c>
    </row>
    <row r="51" spans="1:29" s="140" customFormat="1" ht="16.5" customHeight="1" x14ac:dyDescent="0.25">
      <c r="M51" s="140">
        <v>88</v>
      </c>
      <c r="AB51" s="130">
        <v>920.1</v>
      </c>
      <c r="AC51" s="130"/>
    </row>
    <row r="52" spans="1:29" s="140" customFormat="1" x14ac:dyDescent="0.25">
      <c r="D52" s="140" t="s">
        <v>191</v>
      </c>
      <c r="F52" s="140">
        <v>10594</v>
      </c>
      <c r="AA52" s="140" t="s">
        <v>606</v>
      </c>
      <c r="AB52" s="130">
        <f>AB51/F52</f>
        <v>8.6851047762884659E-2</v>
      </c>
      <c r="AC52" s="130"/>
    </row>
    <row r="53" spans="1:29" s="140" customFormat="1" x14ac:dyDescent="0.25">
      <c r="D53" s="140" t="s">
        <v>604</v>
      </c>
      <c r="L53" s="140" t="s">
        <v>605</v>
      </c>
      <c r="M53" s="140">
        <f>M51/F52</f>
        <v>8.3065886350764586E-3</v>
      </c>
      <c r="AB53" s="130"/>
      <c r="AC53" s="130"/>
    </row>
    <row r="54" spans="1:29" s="140" customFormat="1" x14ac:dyDescent="0.25">
      <c r="D54" s="140" t="s">
        <v>602</v>
      </c>
      <c r="AA54" s="140" t="s">
        <v>606</v>
      </c>
      <c r="AB54" s="130">
        <f>AB52+Июль!AB65</f>
        <v>0.6607618463281103</v>
      </c>
      <c r="AC54" s="130"/>
    </row>
    <row r="55" spans="1:29" s="140" customFormat="1" x14ac:dyDescent="0.25">
      <c r="D55" s="140" t="s">
        <v>603</v>
      </c>
      <c r="L55" s="140" t="s">
        <v>605</v>
      </c>
      <c r="M55" s="140">
        <f>M53+Июль!M65</f>
        <v>0.2687370209552577</v>
      </c>
      <c r="AB55" s="130"/>
      <c r="AC55" s="130"/>
    </row>
    <row r="56" spans="1:29" s="140" customFormat="1" x14ac:dyDescent="0.25">
      <c r="AB56" s="130"/>
      <c r="AC56" s="130"/>
    </row>
    <row r="57" spans="1:29" s="140" customFormat="1" x14ac:dyDescent="0.25">
      <c r="AB57" s="130"/>
      <c r="AC57" s="130"/>
    </row>
    <row r="58" spans="1:29" s="140" customFormat="1" x14ac:dyDescent="0.25">
      <c r="AB58" s="130"/>
      <c r="AC58" s="130"/>
    </row>
    <row r="59" spans="1:29" s="140" customFormat="1" x14ac:dyDescent="0.25">
      <c r="AB59" s="130"/>
      <c r="AC59" s="130"/>
    </row>
    <row r="60" spans="1:29" s="140" customFormat="1" x14ac:dyDescent="0.25">
      <c r="AB60" s="130"/>
      <c r="AC60" s="130"/>
    </row>
    <row r="61" spans="1:29" s="140" customFormat="1" x14ac:dyDescent="0.25">
      <c r="AB61" s="130"/>
      <c r="AC61" s="130"/>
    </row>
    <row r="62" spans="1:29" s="140" customFormat="1" x14ac:dyDescent="0.25">
      <c r="AB62" s="130"/>
      <c r="AC62" s="130"/>
    </row>
    <row r="63" spans="1:29" s="140" customFormat="1" x14ac:dyDescent="0.25"/>
    <row r="64" spans="1:29" s="140" customFormat="1" x14ac:dyDescent="0.25"/>
    <row r="65" s="140" customFormat="1" x14ac:dyDescent="0.25"/>
    <row r="66" s="140" customFormat="1" x14ac:dyDescent="0.25"/>
    <row r="67" s="140" customFormat="1" x14ac:dyDescent="0.25"/>
    <row r="68" s="140" customFormat="1" x14ac:dyDescent="0.25"/>
    <row r="69" s="140" customFormat="1" x14ac:dyDescent="0.25"/>
    <row r="70" s="140" customFormat="1" x14ac:dyDescent="0.25"/>
    <row r="71" s="140" customFormat="1" x14ac:dyDescent="0.25"/>
    <row r="72" s="140" customFormat="1" x14ac:dyDescent="0.25"/>
    <row r="73" s="140" customFormat="1" x14ac:dyDescent="0.25"/>
    <row r="74" s="140" customFormat="1" x14ac:dyDescent="0.25"/>
    <row r="75" s="140" customFormat="1" x14ac:dyDescent="0.25"/>
    <row r="76" s="140" customFormat="1" x14ac:dyDescent="0.25"/>
    <row r="77" s="140" customFormat="1" x14ac:dyDescent="0.25"/>
    <row r="78" s="140" customFormat="1" x14ac:dyDescent="0.25"/>
    <row r="79" s="140" customFormat="1" x14ac:dyDescent="0.25"/>
    <row r="80" s="140" customFormat="1" x14ac:dyDescent="0.25"/>
    <row r="81" s="140" customFormat="1" x14ac:dyDescent="0.25"/>
    <row r="82" s="140" customFormat="1" x14ac:dyDescent="0.25"/>
    <row r="83" s="140" customFormat="1" x14ac:dyDescent="0.25"/>
    <row r="84" s="140" customFormat="1" x14ac:dyDescent="0.25"/>
    <row r="85" s="140" customFormat="1" x14ac:dyDescent="0.25"/>
    <row r="86" s="140" customFormat="1" x14ac:dyDescent="0.25"/>
    <row r="87" s="140" customFormat="1" x14ac:dyDescent="0.25"/>
    <row r="88" s="140" customFormat="1" x14ac:dyDescent="0.25"/>
    <row r="89" s="140" customFormat="1" x14ac:dyDescent="0.25"/>
    <row r="90" s="140" customFormat="1" x14ac:dyDescent="0.25"/>
    <row r="91" s="140" customFormat="1" x14ac:dyDescent="0.25"/>
    <row r="92" s="140" customFormat="1" x14ac:dyDescent="0.25"/>
    <row r="93" s="140" customFormat="1" x14ac:dyDescent="0.25"/>
    <row r="94" s="140" customFormat="1" x14ac:dyDescent="0.25"/>
    <row r="95" s="140" customFormat="1" x14ac:dyDescent="0.25"/>
    <row r="96" s="140" customFormat="1" x14ac:dyDescent="0.25"/>
    <row r="97" s="140" customFormat="1" x14ac:dyDescent="0.25"/>
    <row r="98" s="140" customFormat="1" x14ac:dyDescent="0.25"/>
    <row r="99" s="140" customFormat="1" x14ac:dyDescent="0.25"/>
    <row r="100" s="140" customFormat="1" x14ac:dyDescent="0.25"/>
    <row r="101" s="140" customFormat="1" x14ac:dyDescent="0.25"/>
    <row r="102" s="140" customFormat="1" x14ac:dyDescent="0.25"/>
    <row r="103" s="140" customFormat="1" x14ac:dyDescent="0.25"/>
    <row r="104" s="140" customFormat="1" x14ac:dyDescent="0.25"/>
    <row r="105" s="140" customFormat="1" x14ac:dyDescent="0.25"/>
    <row r="106" s="140" customFormat="1" x14ac:dyDescent="0.25"/>
    <row r="107" s="140" customFormat="1" x14ac:dyDescent="0.25"/>
    <row r="108" s="140" customFormat="1" x14ac:dyDescent="0.25"/>
    <row r="109" s="140" customFormat="1" x14ac:dyDescent="0.25"/>
    <row r="110" s="140" customFormat="1" x14ac:dyDescent="0.25"/>
    <row r="111" s="140" customFormat="1" x14ac:dyDescent="0.25"/>
    <row r="112" s="140" customFormat="1" x14ac:dyDescent="0.25"/>
    <row r="113" s="140" customFormat="1" x14ac:dyDescent="0.25"/>
    <row r="114" s="140" customFormat="1" x14ac:dyDescent="0.25"/>
    <row r="115" s="140" customFormat="1" x14ac:dyDescent="0.25"/>
    <row r="116" s="140" customFormat="1" x14ac:dyDescent="0.25"/>
    <row r="117" s="140" customFormat="1" x14ac:dyDescent="0.25"/>
    <row r="118" s="140" customFormat="1" x14ac:dyDescent="0.25"/>
    <row r="119" s="140" customFormat="1" x14ac:dyDescent="0.25"/>
    <row r="120" s="140" customFormat="1" x14ac:dyDescent="0.25"/>
    <row r="121" s="140" customFormat="1" x14ac:dyDescent="0.25"/>
    <row r="122" s="140" customFormat="1" x14ac:dyDescent="0.25"/>
    <row r="123" s="140" customFormat="1" x14ac:dyDescent="0.25"/>
    <row r="124" s="140" customFormat="1" x14ac:dyDescent="0.25"/>
    <row r="125" s="140" customFormat="1" x14ac:dyDescent="0.25"/>
    <row r="126" s="140" customFormat="1" x14ac:dyDescent="0.25"/>
    <row r="127" s="140" customFormat="1" x14ac:dyDescent="0.25"/>
    <row r="128" s="140" customFormat="1" x14ac:dyDescent="0.25"/>
    <row r="129" s="140" customFormat="1" x14ac:dyDescent="0.25"/>
    <row r="130" s="140" customFormat="1" x14ac:dyDescent="0.25"/>
    <row r="131" s="140" customFormat="1" x14ac:dyDescent="0.25"/>
    <row r="132" s="140" customFormat="1" x14ac:dyDescent="0.25"/>
    <row r="133" s="140" customFormat="1" x14ac:dyDescent="0.25"/>
    <row r="134" s="140" customFormat="1" x14ac:dyDescent="0.25"/>
    <row r="135" s="140" customFormat="1" x14ac:dyDescent="0.25"/>
    <row r="136" s="140" customFormat="1" x14ac:dyDescent="0.25"/>
    <row r="137" s="140" customFormat="1" x14ac:dyDescent="0.25"/>
    <row r="138" s="140" customFormat="1" x14ac:dyDescent="0.25"/>
    <row r="139" s="140" customFormat="1" x14ac:dyDescent="0.25"/>
    <row r="140" s="140" customFormat="1" x14ac:dyDescent="0.25"/>
    <row r="141" s="140" customFormat="1" x14ac:dyDescent="0.25"/>
    <row r="142" s="140" customFormat="1" x14ac:dyDescent="0.25"/>
    <row r="143" s="140" customFormat="1" x14ac:dyDescent="0.25"/>
    <row r="144" s="140" customFormat="1" x14ac:dyDescent="0.25"/>
    <row r="145" s="140" customFormat="1" x14ac:dyDescent="0.25"/>
    <row r="146" s="140" customFormat="1" x14ac:dyDescent="0.25"/>
    <row r="147" s="140" customFormat="1" x14ac:dyDescent="0.25"/>
    <row r="148" s="140" customFormat="1" x14ac:dyDescent="0.25"/>
    <row r="149" s="140" customFormat="1" x14ac:dyDescent="0.25"/>
    <row r="150" s="140" customFormat="1" x14ac:dyDescent="0.25"/>
    <row r="151" s="140" customFormat="1" x14ac:dyDescent="0.25"/>
    <row r="152" s="140" customFormat="1" x14ac:dyDescent="0.25"/>
    <row r="153" s="140" customFormat="1" x14ac:dyDescent="0.25"/>
    <row r="154" s="140" customFormat="1" x14ac:dyDescent="0.25"/>
    <row r="155" s="140" customFormat="1" x14ac:dyDescent="0.25"/>
    <row r="156" s="140" customFormat="1" x14ac:dyDescent="0.25"/>
    <row r="157" s="140" customFormat="1" x14ac:dyDescent="0.25"/>
    <row r="158" s="140" customFormat="1" x14ac:dyDescent="0.25"/>
    <row r="159" s="140" customFormat="1" x14ac:dyDescent="0.25"/>
    <row r="160" s="140" customFormat="1" x14ac:dyDescent="0.25"/>
    <row r="161" s="140" customFormat="1" x14ac:dyDescent="0.25"/>
    <row r="162" s="140" customFormat="1" x14ac:dyDescent="0.25"/>
    <row r="163" s="140" customFormat="1" x14ac:dyDescent="0.25"/>
    <row r="164" s="140" customFormat="1" x14ac:dyDescent="0.25"/>
    <row r="165" s="140" customFormat="1" x14ac:dyDescent="0.25"/>
    <row r="166" s="140" customFormat="1" x14ac:dyDescent="0.25"/>
    <row r="167" s="140" customFormat="1" x14ac:dyDescent="0.25"/>
    <row r="168" s="140" customFormat="1" x14ac:dyDescent="0.25"/>
    <row r="169" s="140" customFormat="1" x14ac:dyDescent="0.25"/>
    <row r="170" s="140" customFormat="1" x14ac:dyDescent="0.25"/>
    <row r="171" s="140" customFormat="1" x14ac:dyDescent="0.25"/>
    <row r="172" s="140" customFormat="1" x14ac:dyDescent="0.25"/>
    <row r="173" s="140" customFormat="1" x14ac:dyDescent="0.25"/>
    <row r="174" s="140" customFormat="1" x14ac:dyDescent="0.25"/>
    <row r="175" s="140" customFormat="1" x14ac:dyDescent="0.25"/>
    <row r="176" s="140" customFormat="1" x14ac:dyDescent="0.25"/>
    <row r="177" s="140" customFormat="1" x14ac:dyDescent="0.25"/>
    <row r="178" s="140" customFormat="1" x14ac:dyDescent="0.25"/>
    <row r="179" s="140" customFormat="1" x14ac:dyDescent="0.25"/>
    <row r="180" s="140" customFormat="1" x14ac:dyDescent="0.25"/>
    <row r="181" s="140" customFormat="1" x14ac:dyDescent="0.25"/>
    <row r="182" s="140" customFormat="1" x14ac:dyDescent="0.25"/>
    <row r="183" s="140" customFormat="1" x14ac:dyDescent="0.25"/>
    <row r="184" s="140" customFormat="1" x14ac:dyDescent="0.25"/>
    <row r="185" s="140" customFormat="1" x14ac:dyDescent="0.25"/>
    <row r="186" s="140" customFormat="1" x14ac:dyDescent="0.25"/>
    <row r="187" s="140" customFormat="1" x14ac:dyDescent="0.25"/>
    <row r="188" s="140" customFormat="1" x14ac:dyDescent="0.25"/>
    <row r="189" s="140" customFormat="1" x14ac:dyDescent="0.25"/>
    <row r="190" s="140" customFormat="1" x14ac:dyDescent="0.25"/>
    <row r="191" s="140" customFormat="1" x14ac:dyDescent="0.25"/>
    <row r="192" s="140" customFormat="1" x14ac:dyDescent="0.25"/>
    <row r="193" s="140" customFormat="1" x14ac:dyDescent="0.25"/>
    <row r="194" s="140" customFormat="1" x14ac:dyDescent="0.25"/>
    <row r="195" s="140" customFormat="1" x14ac:dyDescent="0.25"/>
    <row r="196" s="140" customFormat="1" x14ac:dyDescent="0.25"/>
    <row r="197" s="140" customFormat="1" x14ac:dyDescent="0.25"/>
    <row r="198" s="140" customFormat="1" x14ac:dyDescent="0.25"/>
    <row r="199" s="140" customFormat="1" x14ac:dyDescent="0.25"/>
    <row r="200" s="140" customFormat="1" x14ac:dyDescent="0.25"/>
    <row r="201" s="140" customFormat="1" x14ac:dyDescent="0.25"/>
    <row r="202" s="140" customFormat="1" x14ac:dyDescent="0.25"/>
    <row r="203" s="140" customFormat="1" x14ac:dyDescent="0.25"/>
    <row r="204" s="140" customFormat="1" x14ac:dyDescent="0.25"/>
    <row r="205" s="140" customFormat="1" x14ac:dyDescent="0.25"/>
    <row r="206" s="140" customFormat="1" x14ac:dyDescent="0.25"/>
    <row r="207" s="140" customFormat="1" x14ac:dyDescent="0.25"/>
    <row r="208" s="140" customFormat="1" x14ac:dyDescent="0.25"/>
    <row r="209" s="140" customFormat="1" x14ac:dyDescent="0.25"/>
    <row r="210" s="140" customFormat="1" x14ac:dyDescent="0.25"/>
    <row r="211" s="140" customFormat="1" x14ac:dyDescent="0.25"/>
    <row r="212" s="140" customFormat="1" x14ac:dyDescent="0.25"/>
    <row r="213" s="140" customFormat="1" x14ac:dyDescent="0.25"/>
    <row r="214" s="140" customFormat="1" x14ac:dyDescent="0.25"/>
    <row r="215" s="140" customFormat="1" x14ac:dyDescent="0.25"/>
    <row r="216" s="140" customFormat="1" x14ac:dyDescent="0.25"/>
    <row r="217" s="140" customFormat="1" x14ac:dyDescent="0.25"/>
    <row r="218" s="140" customFormat="1" x14ac:dyDescent="0.25"/>
    <row r="219" s="140" customFormat="1" x14ac:dyDescent="0.25"/>
    <row r="220" s="140" customFormat="1" x14ac:dyDescent="0.25"/>
    <row r="221" s="140" customFormat="1" x14ac:dyDescent="0.25"/>
    <row r="222" s="140" customFormat="1" x14ac:dyDescent="0.25"/>
    <row r="223" s="140" customFormat="1" x14ac:dyDescent="0.25"/>
    <row r="224" s="140" customFormat="1" x14ac:dyDescent="0.25"/>
    <row r="225" s="140" customFormat="1" x14ac:dyDescent="0.25"/>
    <row r="226" s="140" customFormat="1" x14ac:dyDescent="0.25"/>
    <row r="227" s="140" customFormat="1" x14ac:dyDescent="0.25"/>
    <row r="228" s="140" customFormat="1" x14ac:dyDescent="0.25"/>
    <row r="229" s="140" customFormat="1" x14ac:dyDescent="0.25"/>
    <row r="230" s="140" customFormat="1" x14ac:dyDescent="0.25"/>
    <row r="231" s="140" customFormat="1" x14ac:dyDescent="0.25"/>
    <row r="232" s="140" customFormat="1" x14ac:dyDescent="0.25"/>
    <row r="233" s="140" customFormat="1" x14ac:dyDescent="0.25"/>
    <row r="234" s="140" customFormat="1" x14ac:dyDescent="0.25"/>
    <row r="235" s="140" customFormat="1" x14ac:dyDescent="0.25"/>
    <row r="236" s="140" customFormat="1" x14ac:dyDescent="0.25"/>
    <row r="237" s="140" customFormat="1" x14ac:dyDescent="0.25"/>
    <row r="238" s="140" customFormat="1" x14ac:dyDescent="0.25"/>
    <row r="239" s="140" customFormat="1" x14ac:dyDescent="0.25"/>
    <row r="240" s="140" customFormat="1" x14ac:dyDescent="0.25"/>
    <row r="241" s="140" customFormat="1" x14ac:dyDescent="0.25"/>
    <row r="242" s="140" customFormat="1" x14ac:dyDescent="0.25"/>
    <row r="243" s="140" customFormat="1" x14ac:dyDescent="0.25"/>
    <row r="244" s="140" customFormat="1" x14ac:dyDescent="0.25"/>
    <row r="245" s="140" customFormat="1" x14ac:dyDescent="0.25"/>
    <row r="246" s="140" customFormat="1" x14ac:dyDescent="0.25"/>
    <row r="247" s="140" customFormat="1" x14ac:dyDescent="0.25"/>
    <row r="248" s="140" customFormat="1" x14ac:dyDescent="0.25"/>
    <row r="249" s="140" customFormat="1" x14ac:dyDescent="0.25"/>
    <row r="250" s="140" customFormat="1" x14ac:dyDescent="0.25"/>
    <row r="251" s="140" customFormat="1" x14ac:dyDescent="0.25"/>
    <row r="252" s="140" customFormat="1" x14ac:dyDescent="0.25"/>
    <row r="253" s="140" customFormat="1" x14ac:dyDescent="0.25"/>
    <row r="254" s="140" customFormat="1" x14ac:dyDescent="0.25"/>
    <row r="255" s="140" customFormat="1" x14ac:dyDescent="0.25"/>
    <row r="256" s="140" customFormat="1" x14ac:dyDescent="0.25"/>
    <row r="257" s="140" customFormat="1" x14ac:dyDescent="0.25"/>
    <row r="258" s="140" customFormat="1" x14ac:dyDescent="0.25"/>
    <row r="259" s="140" customFormat="1" x14ac:dyDescent="0.25"/>
    <row r="260" s="140" customFormat="1" x14ac:dyDescent="0.25"/>
    <row r="261" s="140" customFormat="1" x14ac:dyDescent="0.25"/>
    <row r="262" s="140" customFormat="1" x14ac:dyDescent="0.25"/>
    <row r="263" s="140" customFormat="1" x14ac:dyDescent="0.25"/>
    <row r="264" s="140" customFormat="1" x14ac:dyDescent="0.25"/>
    <row r="265" s="140" customFormat="1" x14ac:dyDescent="0.25"/>
    <row r="266" s="140" customFormat="1" x14ac:dyDescent="0.25"/>
    <row r="267" s="140" customFormat="1" x14ac:dyDescent="0.25"/>
    <row r="268" s="140" customFormat="1" x14ac:dyDescent="0.25"/>
    <row r="269" s="140" customFormat="1" x14ac:dyDescent="0.25"/>
    <row r="270" s="140" customFormat="1" x14ac:dyDescent="0.25"/>
    <row r="271" s="140" customFormat="1" x14ac:dyDescent="0.25"/>
    <row r="272" s="140" customFormat="1" x14ac:dyDescent="0.25"/>
    <row r="273" s="140" customFormat="1" x14ac:dyDescent="0.25"/>
    <row r="274" s="140" customFormat="1" x14ac:dyDescent="0.25"/>
    <row r="275" s="140" customFormat="1" x14ac:dyDescent="0.25"/>
    <row r="276" s="140" customFormat="1" x14ac:dyDescent="0.25"/>
    <row r="277" s="140" customFormat="1" x14ac:dyDescent="0.25"/>
    <row r="278" s="140" customFormat="1" x14ac:dyDescent="0.25"/>
    <row r="279" s="140" customFormat="1" x14ac:dyDescent="0.25"/>
    <row r="280" s="140" customFormat="1" x14ac:dyDescent="0.25"/>
    <row r="281" s="140" customFormat="1" x14ac:dyDescent="0.25"/>
    <row r="282" s="140" customFormat="1" x14ac:dyDescent="0.25"/>
    <row r="283" s="140" customFormat="1" x14ac:dyDescent="0.25"/>
    <row r="284" s="140" customFormat="1" x14ac:dyDescent="0.25"/>
    <row r="285" s="140" customFormat="1" x14ac:dyDescent="0.25"/>
    <row r="286" s="140" customFormat="1" x14ac:dyDescent="0.25"/>
    <row r="287" s="140" customFormat="1" x14ac:dyDescent="0.25"/>
    <row r="288" s="140" customFormat="1" x14ac:dyDescent="0.25"/>
    <row r="289" s="140" customFormat="1" x14ac:dyDescent="0.25"/>
    <row r="290" s="140" customFormat="1" x14ac:dyDescent="0.25"/>
    <row r="291" s="140" customFormat="1" x14ac:dyDescent="0.25"/>
    <row r="292" s="140" customFormat="1" x14ac:dyDescent="0.25"/>
    <row r="293" s="140" customFormat="1" x14ac:dyDescent="0.25"/>
    <row r="294" s="140" customFormat="1" x14ac:dyDescent="0.25"/>
    <row r="295" s="140" customFormat="1" x14ac:dyDescent="0.25"/>
    <row r="296" s="140" customFormat="1" x14ac:dyDescent="0.25"/>
    <row r="297" s="140" customFormat="1" x14ac:dyDescent="0.25"/>
    <row r="298" s="140" customFormat="1" x14ac:dyDescent="0.25"/>
    <row r="299" s="140" customFormat="1" x14ac:dyDescent="0.25"/>
    <row r="300" s="140" customFormat="1" x14ac:dyDescent="0.25"/>
    <row r="301" s="140" customFormat="1" x14ac:dyDescent="0.25"/>
    <row r="302" s="140" customFormat="1" x14ac:dyDescent="0.25"/>
    <row r="303" s="140" customFormat="1" x14ac:dyDescent="0.25"/>
    <row r="304" s="140" customFormat="1" x14ac:dyDescent="0.25"/>
    <row r="305" s="140" customFormat="1" x14ac:dyDescent="0.25"/>
    <row r="306" s="140" customFormat="1" x14ac:dyDescent="0.25"/>
    <row r="307" s="140" customFormat="1" x14ac:dyDescent="0.25"/>
    <row r="308" s="140" customFormat="1" x14ac:dyDescent="0.25"/>
    <row r="309" s="140" customFormat="1" x14ac:dyDescent="0.25"/>
    <row r="310" s="140" customFormat="1" x14ac:dyDescent="0.25"/>
    <row r="311" s="140" customFormat="1" x14ac:dyDescent="0.25"/>
    <row r="312" s="140" customFormat="1" x14ac:dyDescent="0.25"/>
    <row r="313" s="140" customFormat="1" x14ac:dyDescent="0.25"/>
    <row r="314" s="140" customFormat="1" x14ac:dyDescent="0.25"/>
    <row r="315" s="140" customFormat="1" x14ac:dyDescent="0.25"/>
    <row r="316" s="140" customFormat="1" x14ac:dyDescent="0.25"/>
    <row r="317" s="140" customFormat="1" x14ac:dyDescent="0.25"/>
    <row r="318" s="140" customFormat="1" x14ac:dyDescent="0.25"/>
    <row r="319" s="140" customFormat="1" x14ac:dyDescent="0.25"/>
    <row r="320" s="140" customFormat="1" x14ac:dyDescent="0.25"/>
    <row r="321" s="140" customFormat="1" x14ac:dyDescent="0.25"/>
    <row r="322" s="140" customFormat="1" x14ac:dyDescent="0.25"/>
    <row r="323" s="140" customFormat="1" x14ac:dyDescent="0.25"/>
    <row r="324" s="140" customFormat="1" x14ac:dyDescent="0.25"/>
    <row r="325" s="140" customFormat="1" x14ac:dyDescent="0.25"/>
    <row r="326" s="140" customFormat="1" x14ac:dyDescent="0.25"/>
    <row r="327" s="140" customFormat="1" x14ac:dyDescent="0.25"/>
    <row r="328" s="140" customFormat="1" x14ac:dyDescent="0.25"/>
    <row r="329" s="140" customFormat="1" x14ac:dyDescent="0.25"/>
    <row r="330" s="140" customFormat="1" x14ac:dyDescent="0.25"/>
    <row r="331" s="140" customFormat="1" x14ac:dyDescent="0.25"/>
    <row r="332" s="140" customFormat="1" x14ac:dyDescent="0.25"/>
    <row r="333" s="140" customFormat="1" x14ac:dyDescent="0.25"/>
    <row r="334" s="140" customFormat="1" x14ac:dyDescent="0.25"/>
    <row r="335" s="140" customFormat="1" x14ac:dyDescent="0.25"/>
    <row r="336" s="140" customFormat="1" x14ac:dyDescent="0.25"/>
    <row r="337" s="140" customFormat="1" x14ac:dyDescent="0.25"/>
    <row r="338" s="140" customFormat="1" x14ac:dyDescent="0.25"/>
    <row r="339" s="140" customFormat="1" x14ac:dyDescent="0.25"/>
    <row r="340" s="140" customFormat="1" x14ac:dyDescent="0.25"/>
    <row r="341" s="140" customFormat="1" x14ac:dyDescent="0.25"/>
    <row r="342" s="140" customFormat="1" x14ac:dyDescent="0.25"/>
    <row r="343" s="140" customFormat="1" x14ac:dyDescent="0.25"/>
    <row r="344" s="140" customFormat="1" x14ac:dyDescent="0.25"/>
    <row r="345" s="140" customFormat="1" x14ac:dyDescent="0.25"/>
    <row r="346" s="140" customFormat="1" x14ac:dyDescent="0.25"/>
    <row r="347" s="140" customFormat="1" x14ac:dyDescent="0.25"/>
    <row r="348" s="140" customFormat="1" x14ac:dyDescent="0.25"/>
    <row r="349" s="140" customFormat="1" x14ac:dyDescent="0.25"/>
    <row r="350" s="140" customFormat="1" x14ac:dyDescent="0.25"/>
    <row r="351" s="140" customFormat="1" x14ac:dyDescent="0.25"/>
    <row r="352" s="140" customFormat="1" x14ac:dyDescent="0.25"/>
    <row r="353" s="140" customFormat="1" x14ac:dyDescent="0.25"/>
    <row r="354" s="140" customFormat="1" x14ac:dyDescent="0.25"/>
    <row r="355" s="140" customFormat="1" x14ac:dyDescent="0.25"/>
    <row r="356" s="140" customFormat="1" x14ac:dyDescent="0.25"/>
    <row r="357" s="140" customFormat="1" x14ac:dyDescent="0.25"/>
    <row r="358" s="140" customFormat="1" x14ac:dyDescent="0.25"/>
    <row r="359" s="140" customFormat="1" x14ac:dyDescent="0.25"/>
    <row r="360" s="140" customFormat="1" x14ac:dyDescent="0.25"/>
    <row r="361" s="140" customFormat="1" x14ac:dyDescent="0.25"/>
    <row r="362" s="140" customFormat="1" x14ac:dyDescent="0.25"/>
    <row r="363" s="140" customFormat="1" x14ac:dyDescent="0.25"/>
    <row r="364" s="140" customFormat="1" x14ac:dyDescent="0.25"/>
    <row r="365" s="140" customFormat="1" x14ac:dyDescent="0.25"/>
    <row r="366" s="140" customFormat="1" x14ac:dyDescent="0.25"/>
    <row r="367" s="140" customFormat="1" x14ac:dyDescent="0.25"/>
    <row r="368" s="140" customFormat="1" x14ac:dyDescent="0.25"/>
    <row r="369" s="140" customFormat="1" x14ac:dyDescent="0.25"/>
    <row r="370" s="140" customFormat="1" x14ac:dyDescent="0.25"/>
    <row r="371" s="140" customFormat="1" x14ac:dyDescent="0.25"/>
    <row r="372" s="140" customFormat="1" x14ac:dyDescent="0.25"/>
    <row r="373" s="140" customFormat="1" x14ac:dyDescent="0.25"/>
    <row r="374" s="140" customFormat="1" x14ac:dyDescent="0.25"/>
    <row r="375" s="140" customFormat="1" x14ac:dyDescent="0.25"/>
    <row r="376" s="140" customFormat="1" x14ac:dyDescent="0.25"/>
    <row r="377" s="140" customFormat="1" x14ac:dyDescent="0.25"/>
    <row r="378" s="140" customFormat="1" x14ac:dyDescent="0.25"/>
    <row r="379" s="140" customFormat="1" x14ac:dyDescent="0.25"/>
    <row r="380" s="140" customFormat="1" x14ac:dyDescent="0.25"/>
    <row r="381" s="140" customFormat="1" x14ac:dyDescent="0.25"/>
    <row r="382" s="140" customFormat="1" x14ac:dyDescent="0.25"/>
    <row r="383" s="140" customFormat="1" x14ac:dyDescent="0.25"/>
    <row r="384" s="140" customFormat="1" x14ac:dyDescent="0.25"/>
    <row r="385" s="140" customFormat="1" x14ac:dyDescent="0.25"/>
    <row r="386" s="140" customFormat="1" x14ac:dyDescent="0.25"/>
    <row r="387" s="140" customFormat="1" x14ac:dyDescent="0.25"/>
    <row r="388" s="140" customFormat="1" x14ac:dyDescent="0.25"/>
    <row r="389" s="140" customFormat="1" x14ac:dyDescent="0.25"/>
    <row r="390" s="140" customFormat="1" x14ac:dyDescent="0.25"/>
    <row r="391" s="140" customFormat="1" x14ac:dyDescent="0.25"/>
    <row r="392" s="140" customFormat="1" x14ac:dyDescent="0.25"/>
    <row r="393" s="140" customFormat="1" x14ac:dyDescent="0.25"/>
    <row r="394" s="140" customFormat="1" x14ac:dyDescent="0.25"/>
    <row r="395" s="140" customFormat="1" x14ac:dyDescent="0.25"/>
    <row r="396" s="140" customFormat="1" x14ac:dyDescent="0.25"/>
    <row r="397" s="140" customFormat="1" x14ac:dyDescent="0.25"/>
    <row r="398" s="140" customFormat="1" x14ac:dyDescent="0.25"/>
    <row r="399" s="140" customFormat="1" x14ac:dyDescent="0.25"/>
    <row r="400" s="140" customFormat="1" x14ac:dyDescent="0.25"/>
    <row r="401" s="140" customFormat="1" x14ac:dyDescent="0.25"/>
    <row r="402" s="140" customFormat="1" x14ac:dyDescent="0.25"/>
    <row r="403" s="140" customFormat="1" x14ac:dyDescent="0.25"/>
    <row r="404" s="140" customFormat="1" x14ac:dyDescent="0.25"/>
    <row r="405" s="140" customFormat="1" x14ac:dyDescent="0.25"/>
    <row r="406" s="140" customFormat="1" x14ac:dyDescent="0.25"/>
    <row r="407" s="140" customFormat="1" x14ac:dyDescent="0.25"/>
    <row r="408" s="140" customFormat="1" x14ac:dyDescent="0.25"/>
    <row r="409" s="140" customFormat="1" x14ac:dyDescent="0.25"/>
    <row r="410" s="140" customFormat="1" x14ac:dyDescent="0.25"/>
    <row r="411" s="140" customFormat="1" x14ac:dyDescent="0.25"/>
    <row r="412" s="140" customFormat="1" x14ac:dyDescent="0.25"/>
    <row r="413" s="140" customFormat="1" x14ac:dyDescent="0.25"/>
    <row r="414" s="140" customFormat="1" x14ac:dyDescent="0.25"/>
    <row r="415" s="140" customFormat="1" x14ac:dyDescent="0.25"/>
    <row r="416" s="140" customFormat="1" x14ac:dyDescent="0.25"/>
    <row r="417" s="140" customFormat="1" x14ac:dyDescent="0.25"/>
    <row r="418" s="140" customFormat="1" x14ac:dyDescent="0.25"/>
    <row r="419" s="140" customFormat="1" x14ac:dyDescent="0.25"/>
    <row r="420" s="140" customFormat="1" x14ac:dyDescent="0.25"/>
    <row r="421" s="140" customFormat="1" x14ac:dyDescent="0.25"/>
    <row r="422" s="140" customFormat="1" x14ac:dyDescent="0.25"/>
    <row r="423" s="140" customFormat="1" x14ac:dyDescent="0.25"/>
    <row r="424" s="140" customFormat="1" x14ac:dyDescent="0.25"/>
    <row r="425" s="140" customFormat="1" x14ac:dyDescent="0.25"/>
    <row r="426" s="140" customFormat="1" x14ac:dyDescent="0.25"/>
    <row r="427" s="140" customFormat="1" x14ac:dyDescent="0.25"/>
    <row r="428" s="140" customFormat="1" x14ac:dyDescent="0.25"/>
    <row r="429" s="140" customFormat="1" x14ac:dyDescent="0.25"/>
    <row r="430" s="140" customFormat="1" x14ac:dyDescent="0.25"/>
    <row r="431" s="140" customFormat="1" x14ac:dyDescent="0.25"/>
    <row r="432" s="140" customFormat="1" x14ac:dyDescent="0.25"/>
    <row r="433" s="140" customFormat="1" x14ac:dyDescent="0.25"/>
    <row r="434" s="140" customFormat="1" x14ac:dyDescent="0.25"/>
    <row r="435" s="140" customFormat="1" x14ac:dyDescent="0.25"/>
    <row r="436" s="140" customFormat="1" x14ac:dyDescent="0.25"/>
    <row r="437" s="140" customFormat="1" x14ac:dyDescent="0.25"/>
    <row r="438" s="140" customFormat="1" x14ac:dyDescent="0.25"/>
    <row r="439" s="140" customFormat="1" x14ac:dyDescent="0.25"/>
    <row r="440" s="140" customFormat="1" x14ac:dyDescent="0.25"/>
    <row r="441" s="140" customFormat="1" x14ac:dyDescent="0.25"/>
    <row r="442" s="140" customFormat="1" x14ac:dyDescent="0.25"/>
    <row r="443" s="140" customFormat="1" x14ac:dyDescent="0.25"/>
    <row r="444" s="140" customFormat="1" x14ac:dyDescent="0.25"/>
    <row r="445" s="140" customFormat="1" x14ac:dyDescent="0.25"/>
    <row r="446" s="140" customFormat="1" x14ac:dyDescent="0.25"/>
    <row r="447" s="140" customFormat="1" x14ac:dyDescent="0.25"/>
    <row r="448" s="140" customFormat="1" x14ac:dyDescent="0.25"/>
    <row r="449" s="140" customFormat="1" x14ac:dyDescent="0.25"/>
    <row r="450" s="140" customFormat="1" x14ac:dyDescent="0.25"/>
    <row r="451" s="140" customFormat="1" x14ac:dyDescent="0.25"/>
    <row r="452" s="140" customFormat="1" x14ac:dyDescent="0.25"/>
    <row r="453" s="140" customFormat="1" x14ac:dyDescent="0.25"/>
    <row r="454" s="140" customFormat="1" x14ac:dyDescent="0.25"/>
    <row r="455" s="140" customFormat="1" x14ac:dyDescent="0.25"/>
    <row r="456" s="140" customFormat="1" x14ac:dyDescent="0.25"/>
    <row r="457" s="140" customFormat="1" x14ac:dyDescent="0.25"/>
    <row r="458" s="140" customFormat="1" x14ac:dyDescent="0.25"/>
    <row r="459" s="140" customFormat="1" x14ac:dyDescent="0.25"/>
    <row r="460" s="140" customFormat="1" x14ac:dyDescent="0.25"/>
    <row r="461" s="140" customFormat="1" x14ac:dyDescent="0.25"/>
    <row r="462" s="140" customFormat="1" x14ac:dyDescent="0.25"/>
    <row r="463" s="140" customFormat="1" x14ac:dyDescent="0.25"/>
    <row r="464" s="140" customFormat="1" x14ac:dyDescent="0.25"/>
    <row r="465" s="140" customFormat="1" x14ac:dyDescent="0.25"/>
    <row r="466" s="140" customFormat="1" x14ac:dyDescent="0.25"/>
    <row r="467" s="140" customFormat="1" x14ac:dyDescent="0.25"/>
    <row r="468" s="140" customFormat="1" x14ac:dyDescent="0.25"/>
    <row r="469" s="140" customFormat="1" x14ac:dyDescent="0.25"/>
    <row r="470" s="140" customFormat="1" x14ac:dyDescent="0.25"/>
    <row r="471" s="140" customFormat="1" x14ac:dyDescent="0.25"/>
    <row r="472" s="140" customFormat="1" x14ac:dyDescent="0.25"/>
    <row r="473" s="140" customFormat="1" x14ac:dyDescent="0.25"/>
    <row r="474" s="140" customFormat="1" x14ac:dyDescent="0.25"/>
    <row r="475" s="140" customFormat="1" x14ac:dyDescent="0.25"/>
    <row r="476" s="140" customFormat="1" x14ac:dyDescent="0.25"/>
    <row r="477" s="140" customFormat="1" x14ac:dyDescent="0.25"/>
    <row r="478" s="140" customFormat="1" x14ac:dyDescent="0.25"/>
    <row r="479" s="140" customFormat="1" x14ac:dyDescent="0.25"/>
    <row r="480" s="140" customFormat="1" x14ac:dyDescent="0.25"/>
    <row r="481" s="140" customFormat="1" x14ac:dyDescent="0.25"/>
    <row r="482" s="140" customFormat="1" x14ac:dyDescent="0.25"/>
    <row r="483" s="140" customFormat="1" x14ac:dyDescent="0.25"/>
    <row r="484" s="140" customFormat="1" x14ac:dyDescent="0.25"/>
    <row r="485" s="140" customFormat="1" x14ac:dyDescent="0.25"/>
    <row r="486" s="140" customFormat="1" x14ac:dyDescent="0.25"/>
    <row r="487" s="140" customFormat="1" x14ac:dyDescent="0.25"/>
    <row r="488" s="140" customFormat="1" x14ac:dyDescent="0.25"/>
    <row r="489" s="140" customFormat="1" x14ac:dyDescent="0.25"/>
    <row r="490" s="140" customFormat="1" x14ac:dyDescent="0.25"/>
    <row r="491" s="140" customFormat="1" x14ac:dyDescent="0.25"/>
    <row r="492" s="140" customFormat="1" x14ac:dyDescent="0.25"/>
    <row r="493" s="140" customFormat="1" x14ac:dyDescent="0.25"/>
    <row r="494" s="140" customFormat="1" x14ac:dyDescent="0.25"/>
    <row r="495" s="140" customFormat="1" x14ac:dyDescent="0.25"/>
    <row r="496" s="140" customFormat="1" x14ac:dyDescent="0.25"/>
    <row r="497" s="140" customFormat="1" x14ac:dyDescent="0.25"/>
    <row r="498" s="140" customFormat="1" x14ac:dyDescent="0.25"/>
    <row r="499" s="140" customFormat="1" x14ac:dyDescent="0.25"/>
    <row r="500" s="140" customFormat="1" x14ac:dyDescent="0.25"/>
    <row r="501" s="140" customFormat="1" x14ac:dyDescent="0.25"/>
    <row r="502" s="140" customFormat="1" x14ac:dyDescent="0.25"/>
    <row r="503" s="140" customFormat="1" x14ac:dyDescent="0.25"/>
    <row r="504" s="140" customFormat="1" x14ac:dyDescent="0.25"/>
    <row r="505" s="140" customFormat="1" x14ac:dyDescent="0.25"/>
    <row r="506" s="140" customFormat="1" x14ac:dyDescent="0.25"/>
    <row r="507" s="140" customFormat="1" x14ac:dyDescent="0.25"/>
    <row r="508" s="140" customFormat="1" x14ac:dyDescent="0.25"/>
    <row r="509" s="140" customFormat="1" x14ac:dyDescent="0.25"/>
    <row r="510" s="140" customFormat="1" x14ac:dyDescent="0.25"/>
    <row r="511" s="140" customFormat="1" x14ac:dyDescent="0.25"/>
    <row r="512" s="140" customFormat="1" x14ac:dyDescent="0.25"/>
    <row r="513" s="140" customFormat="1" x14ac:dyDescent="0.25"/>
    <row r="514" s="140" customFormat="1" x14ac:dyDescent="0.25"/>
    <row r="515" s="140" customFormat="1" x14ac:dyDescent="0.25"/>
    <row r="516" s="140" customFormat="1" x14ac:dyDescent="0.25"/>
    <row r="517" s="140" customFormat="1" x14ac:dyDescent="0.25"/>
    <row r="518" s="140" customFormat="1" x14ac:dyDescent="0.25"/>
    <row r="519" s="140" customFormat="1" x14ac:dyDescent="0.25"/>
    <row r="520" s="140" customFormat="1" x14ac:dyDescent="0.25"/>
    <row r="521" s="140" customFormat="1" x14ac:dyDescent="0.25"/>
    <row r="522" s="140" customFormat="1" x14ac:dyDescent="0.25"/>
    <row r="523" s="140" customFormat="1" x14ac:dyDescent="0.25"/>
    <row r="524" s="140" customFormat="1" x14ac:dyDescent="0.25"/>
    <row r="525" s="140" customFormat="1" x14ac:dyDescent="0.25"/>
    <row r="526" s="140" customFormat="1" x14ac:dyDescent="0.25"/>
    <row r="527" s="140" customFormat="1" x14ac:dyDescent="0.25"/>
    <row r="528" s="140" customFormat="1" x14ac:dyDescent="0.25"/>
    <row r="529" s="140" customFormat="1" x14ac:dyDescent="0.25"/>
    <row r="530" s="140" customFormat="1" x14ac:dyDescent="0.25"/>
    <row r="531" s="140" customFormat="1" x14ac:dyDescent="0.25"/>
    <row r="532" s="140" customFormat="1" x14ac:dyDescent="0.25"/>
    <row r="533" s="140" customFormat="1" x14ac:dyDescent="0.25"/>
    <row r="534" s="140" customFormat="1" x14ac:dyDescent="0.25"/>
    <row r="535" s="140" customFormat="1" x14ac:dyDescent="0.25"/>
    <row r="536" s="140" customFormat="1" x14ac:dyDescent="0.25"/>
    <row r="537" s="140" customFormat="1" x14ac:dyDescent="0.25"/>
    <row r="538" s="140" customFormat="1" x14ac:dyDescent="0.25"/>
    <row r="539" s="140" customFormat="1" x14ac:dyDescent="0.25"/>
    <row r="540" s="140" customFormat="1" x14ac:dyDescent="0.25"/>
    <row r="541" s="140" customFormat="1" x14ac:dyDescent="0.25"/>
    <row r="542" s="140" customFormat="1" x14ac:dyDescent="0.25"/>
    <row r="543" s="140" customFormat="1" x14ac:dyDescent="0.25"/>
    <row r="544" s="140" customFormat="1" x14ac:dyDescent="0.25"/>
    <row r="545" s="140" customFormat="1" x14ac:dyDescent="0.25"/>
    <row r="546" s="140" customFormat="1" x14ac:dyDescent="0.25"/>
    <row r="547" s="140" customFormat="1" x14ac:dyDescent="0.25"/>
    <row r="548" s="140" customFormat="1" x14ac:dyDescent="0.25"/>
    <row r="549" s="140" customFormat="1" x14ac:dyDescent="0.25"/>
    <row r="550" s="140" customFormat="1" x14ac:dyDescent="0.25"/>
    <row r="551" s="140" customFormat="1" x14ac:dyDescent="0.25"/>
    <row r="552" s="140" customFormat="1" x14ac:dyDescent="0.25"/>
    <row r="553" s="140" customFormat="1" x14ac:dyDescent="0.25"/>
    <row r="554" s="140" customFormat="1" x14ac:dyDescent="0.25"/>
    <row r="555" s="140" customFormat="1" x14ac:dyDescent="0.25"/>
    <row r="556" s="140" customFormat="1" x14ac:dyDescent="0.25"/>
    <row r="557" s="140" customFormat="1" x14ac:dyDescent="0.25"/>
    <row r="558" s="140" customFormat="1" x14ac:dyDescent="0.25"/>
    <row r="559" s="140" customFormat="1" x14ac:dyDescent="0.25"/>
    <row r="560" s="140" customFormat="1" x14ac:dyDescent="0.25"/>
    <row r="561" s="140" customFormat="1" x14ac:dyDescent="0.25"/>
    <row r="562" s="140" customFormat="1" x14ac:dyDescent="0.25"/>
    <row r="563" s="140" customFormat="1" x14ac:dyDescent="0.25"/>
    <row r="564" s="140" customFormat="1" x14ac:dyDescent="0.25"/>
    <row r="565" s="140" customFormat="1" x14ac:dyDescent="0.25"/>
    <row r="566" s="140" customFormat="1" x14ac:dyDescent="0.25"/>
    <row r="567" s="140" customFormat="1" x14ac:dyDescent="0.25"/>
    <row r="568" s="140" customFormat="1" x14ac:dyDescent="0.25"/>
    <row r="569" s="140" customFormat="1" x14ac:dyDescent="0.25"/>
    <row r="570" s="140" customFormat="1" x14ac:dyDescent="0.25"/>
    <row r="571" s="140" customFormat="1" x14ac:dyDescent="0.25"/>
    <row r="572" s="140" customFormat="1" x14ac:dyDescent="0.25"/>
    <row r="573" s="140" customFormat="1" x14ac:dyDescent="0.25"/>
    <row r="574" s="140" customFormat="1" x14ac:dyDescent="0.25"/>
    <row r="575" s="140" customFormat="1" x14ac:dyDescent="0.25"/>
    <row r="576" s="140" customFormat="1" x14ac:dyDescent="0.25"/>
    <row r="577" s="140" customFormat="1" x14ac:dyDescent="0.25"/>
    <row r="578" s="140" customFormat="1" x14ac:dyDescent="0.25"/>
    <row r="579" s="140" customFormat="1" x14ac:dyDescent="0.25"/>
    <row r="580" s="140" customFormat="1" x14ac:dyDescent="0.25"/>
    <row r="581" s="140" customFormat="1" x14ac:dyDescent="0.25"/>
    <row r="582" s="140" customFormat="1" x14ac:dyDescent="0.25"/>
    <row r="583" s="140" customFormat="1" x14ac:dyDescent="0.25"/>
    <row r="584" s="140" customFormat="1" x14ac:dyDescent="0.25"/>
    <row r="585" s="140" customFormat="1" x14ac:dyDescent="0.25"/>
    <row r="586" s="140" customFormat="1" x14ac:dyDescent="0.25"/>
    <row r="587" s="140" customFormat="1" x14ac:dyDescent="0.25"/>
    <row r="588" s="140" customFormat="1" x14ac:dyDescent="0.25"/>
    <row r="589" s="140" customFormat="1" x14ac:dyDescent="0.25"/>
    <row r="590" s="140" customFormat="1" x14ac:dyDescent="0.25"/>
    <row r="591" s="140" customFormat="1" x14ac:dyDescent="0.25"/>
    <row r="592" s="140" customFormat="1" x14ac:dyDescent="0.25"/>
    <row r="593" s="140" customFormat="1" x14ac:dyDescent="0.25"/>
    <row r="594" s="140" customFormat="1" x14ac:dyDescent="0.25"/>
    <row r="595" s="140" customFormat="1" x14ac:dyDescent="0.25"/>
    <row r="596" s="140" customFormat="1" x14ac:dyDescent="0.25"/>
    <row r="597" s="140" customFormat="1" x14ac:dyDescent="0.25"/>
    <row r="598" s="140" customFormat="1" x14ac:dyDescent="0.25"/>
    <row r="599" s="140" customFormat="1" x14ac:dyDescent="0.25"/>
    <row r="600" s="140" customFormat="1" x14ac:dyDescent="0.25"/>
    <row r="601" s="140" customFormat="1" x14ac:dyDescent="0.25"/>
    <row r="602" s="140" customFormat="1" x14ac:dyDescent="0.25"/>
    <row r="603" s="140" customFormat="1" x14ac:dyDescent="0.25"/>
    <row r="604" s="140" customFormat="1" x14ac:dyDescent="0.25"/>
    <row r="605" s="140" customFormat="1" x14ac:dyDescent="0.25"/>
    <row r="606" s="140" customFormat="1" x14ac:dyDescent="0.25"/>
    <row r="607" s="140" customFormat="1" x14ac:dyDescent="0.25"/>
    <row r="608" s="140" customFormat="1" x14ac:dyDescent="0.25"/>
    <row r="609" s="140" customFormat="1" x14ac:dyDescent="0.25"/>
    <row r="610" s="140" customFormat="1" x14ac:dyDescent="0.25"/>
    <row r="611" s="140" customFormat="1" x14ac:dyDescent="0.25"/>
    <row r="612" s="140" customFormat="1" x14ac:dyDescent="0.25"/>
    <row r="613" s="140" customFormat="1" x14ac:dyDescent="0.25"/>
    <row r="614" s="140" customFormat="1" x14ac:dyDescent="0.25"/>
    <row r="615" s="140" customFormat="1" x14ac:dyDescent="0.25"/>
    <row r="616" s="140" customFormat="1" x14ac:dyDescent="0.25"/>
    <row r="617" s="140" customFormat="1" x14ac:dyDescent="0.25"/>
    <row r="618" s="140" customFormat="1" x14ac:dyDescent="0.25"/>
    <row r="619" s="140" customFormat="1" x14ac:dyDescent="0.25"/>
    <row r="620" s="140" customFormat="1" x14ac:dyDescent="0.25"/>
    <row r="621" s="140" customFormat="1" x14ac:dyDescent="0.25"/>
    <row r="622" s="140" customFormat="1" x14ac:dyDescent="0.25"/>
    <row r="623" s="140" customFormat="1" x14ac:dyDescent="0.25"/>
    <row r="624" s="140" customFormat="1" x14ac:dyDescent="0.25"/>
    <row r="625" s="140" customFormat="1" x14ac:dyDescent="0.25"/>
    <row r="626" s="140" customFormat="1" x14ac:dyDescent="0.25"/>
    <row r="627" s="140" customFormat="1" x14ac:dyDescent="0.25"/>
    <row r="628" s="140" customFormat="1" x14ac:dyDescent="0.25"/>
    <row r="629" s="140" customFormat="1" x14ac:dyDescent="0.25"/>
    <row r="630" s="140" customFormat="1" x14ac:dyDescent="0.25"/>
    <row r="631" s="140" customFormat="1" x14ac:dyDescent="0.25"/>
    <row r="632" s="140" customFormat="1" x14ac:dyDescent="0.25"/>
    <row r="633" s="140" customFormat="1" x14ac:dyDescent="0.25"/>
    <row r="634" s="140" customFormat="1" x14ac:dyDescent="0.25"/>
    <row r="635" s="140" customFormat="1" x14ac:dyDescent="0.25"/>
    <row r="636" s="140" customFormat="1" x14ac:dyDescent="0.25"/>
    <row r="637" s="140" customFormat="1" x14ac:dyDescent="0.25"/>
    <row r="638" s="140" customFormat="1" x14ac:dyDescent="0.25"/>
    <row r="639" s="140" customFormat="1" x14ac:dyDescent="0.25"/>
    <row r="640" s="140" customFormat="1" x14ac:dyDescent="0.25"/>
    <row r="641" s="140" customFormat="1" x14ac:dyDescent="0.25"/>
    <row r="642" s="140" customFormat="1" x14ac:dyDescent="0.25"/>
    <row r="643" s="140" customFormat="1" x14ac:dyDescent="0.25"/>
    <row r="644" s="140" customFormat="1" x14ac:dyDescent="0.25"/>
    <row r="645" s="140" customFormat="1" x14ac:dyDescent="0.25"/>
    <row r="646" s="140" customFormat="1" x14ac:dyDescent="0.25"/>
    <row r="647" s="140" customFormat="1" x14ac:dyDescent="0.25"/>
    <row r="648" s="140" customFormat="1" x14ac:dyDescent="0.25"/>
    <row r="649" s="140" customFormat="1" x14ac:dyDescent="0.25"/>
    <row r="650" s="140" customFormat="1" x14ac:dyDescent="0.25"/>
    <row r="651" s="140" customFormat="1" x14ac:dyDescent="0.25"/>
    <row r="652" s="140" customFormat="1" x14ac:dyDescent="0.25"/>
    <row r="653" s="140" customFormat="1" x14ac:dyDescent="0.25"/>
    <row r="654" s="140" customFormat="1" x14ac:dyDescent="0.25"/>
    <row r="655" s="140" customFormat="1" x14ac:dyDescent="0.25"/>
    <row r="656" s="140" customFormat="1" x14ac:dyDescent="0.25"/>
    <row r="657" s="140" customFormat="1" x14ac:dyDescent="0.25"/>
    <row r="658" s="140" customFormat="1" x14ac:dyDescent="0.25"/>
    <row r="659" s="140" customFormat="1" x14ac:dyDescent="0.25"/>
    <row r="660" s="140" customFormat="1" x14ac:dyDescent="0.25"/>
    <row r="661" s="140" customFormat="1" x14ac:dyDescent="0.25"/>
    <row r="662" s="140" customFormat="1" x14ac:dyDescent="0.25"/>
    <row r="663" s="140" customFormat="1" x14ac:dyDescent="0.25"/>
    <row r="664" s="140" customFormat="1" x14ac:dyDescent="0.25"/>
    <row r="665" s="140" customFormat="1" x14ac:dyDescent="0.25"/>
    <row r="666" s="140" customFormat="1" x14ac:dyDescent="0.25"/>
    <row r="667" s="140" customFormat="1" x14ac:dyDescent="0.25"/>
    <row r="668" s="140" customFormat="1" x14ac:dyDescent="0.25"/>
    <row r="669" s="140" customFormat="1" x14ac:dyDescent="0.25"/>
    <row r="670" s="140" customFormat="1" x14ac:dyDescent="0.25"/>
    <row r="671" s="140" customFormat="1" x14ac:dyDescent="0.25"/>
    <row r="672" s="140" customFormat="1" x14ac:dyDescent="0.25"/>
    <row r="673" s="140" customFormat="1" x14ac:dyDescent="0.25"/>
    <row r="674" s="140" customFormat="1" x14ac:dyDescent="0.25"/>
    <row r="675" s="140" customFormat="1" x14ac:dyDescent="0.25"/>
    <row r="676" s="140" customFormat="1" x14ac:dyDescent="0.25"/>
    <row r="677" s="140" customFormat="1" x14ac:dyDescent="0.25"/>
    <row r="678" s="140" customFormat="1" x14ac:dyDescent="0.25"/>
    <row r="679" s="140" customFormat="1" x14ac:dyDescent="0.25"/>
    <row r="680" s="140" customFormat="1" x14ac:dyDescent="0.25"/>
    <row r="681" s="140" customFormat="1" x14ac:dyDescent="0.25"/>
    <row r="682" s="140" customFormat="1" x14ac:dyDescent="0.25"/>
    <row r="683" s="140" customFormat="1" x14ac:dyDescent="0.25"/>
    <row r="684" s="140" customFormat="1" x14ac:dyDescent="0.25"/>
    <row r="685" s="140" customFormat="1" x14ac:dyDescent="0.25"/>
    <row r="686" s="140" customFormat="1" x14ac:dyDescent="0.25"/>
    <row r="687" s="140" customFormat="1" x14ac:dyDescent="0.25"/>
    <row r="688" s="140" customFormat="1" x14ac:dyDescent="0.25"/>
    <row r="689" s="140" customFormat="1" x14ac:dyDescent="0.25"/>
    <row r="690" s="140" customFormat="1" x14ac:dyDescent="0.25"/>
    <row r="691" s="140" customFormat="1" x14ac:dyDescent="0.25"/>
    <row r="692" s="140" customFormat="1" x14ac:dyDescent="0.25"/>
    <row r="693" s="140" customFormat="1" x14ac:dyDescent="0.25"/>
    <row r="694" s="140" customFormat="1" x14ac:dyDescent="0.25"/>
    <row r="695" s="140" customFormat="1" x14ac:dyDescent="0.25"/>
    <row r="696" s="140" customFormat="1" x14ac:dyDescent="0.25"/>
    <row r="697" s="140" customFormat="1" x14ac:dyDescent="0.25"/>
    <row r="698" s="140" customFormat="1" x14ac:dyDescent="0.25"/>
    <row r="699" s="140" customFormat="1" x14ac:dyDescent="0.25"/>
    <row r="700" s="140" customFormat="1" x14ac:dyDescent="0.25"/>
    <row r="701" s="140" customFormat="1" x14ac:dyDescent="0.25"/>
    <row r="702" s="140" customFormat="1" x14ac:dyDescent="0.25"/>
    <row r="703" s="140" customFormat="1" x14ac:dyDescent="0.25"/>
    <row r="704" s="140" customFormat="1" x14ac:dyDescent="0.25"/>
    <row r="705" s="140" customFormat="1" x14ac:dyDescent="0.25"/>
    <row r="706" s="140" customFormat="1" x14ac:dyDescent="0.25"/>
    <row r="707" s="140" customFormat="1" x14ac:dyDescent="0.25"/>
    <row r="708" s="140" customFormat="1" x14ac:dyDescent="0.25"/>
    <row r="709" s="140" customFormat="1" x14ac:dyDescent="0.25"/>
    <row r="710" s="140" customFormat="1" x14ac:dyDescent="0.25"/>
    <row r="711" s="140" customFormat="1" x14ac:dyDescent="0.25"/>
    <row r="712" s="140" customFormat="1" x14ac:dyDescent="0.25"/>
    <row r="713" s="140" customFormat="1" x14ac:dyDescent="0.25"/>
    <row r="714" s="140" customFormat="1" x14ac:dyDescent="0.25"/>
    <row r="715" s="140" customFormat="1" x14ac:dyDescent="0.25"/>
    <row r="716" s="140" customFormat="1" x14ac:dyDescent="0.25"/>
    <row r="717" s="140" customFormat="1" x14ac:dyDescent="0.25"/>
    <row r="718" s="140" customFormat="1" x14ac:dyDescent="0.25"/>
    <row r="719" s="140" customFormat="1" x14ac:dyDescent="0.25"/>
    <row r="720" s="140" customFormat="1" x14ac:dyDescent="0.25"/>
    <row r="721" s="140" customFormat="1" x14ac:dyDescent="0.25"/>
    <row r="722" s="140" customFormat="1" x14ac:dyDescent="0.25"/>
    <row r="723" s="140" customFormat="1" x14ac:dyDescent="0.25"/>
    <row r="724" s="140" customFormat="1" x14ac:dyDescent="0.25"/>
    <row r="725" s="140" customFormat="1" x14ac:dyDescent="0.25"/>
    <row r="726" s="140" customFormat="1" x14ac:dyDescent="0.25"/>
    <row r="727" s="140" customFormat="1" x14ac:dyDescent="0.25"/>
    <row r="728" s="140" customFormat="1" x14ac:dyDescent="0.25"/>
    <row r="729" s="140" customFormat="1" x14ac:dyDescent="0.25"/>
    <row r="730" s="140" customFormat="1" x14ac:dyDescent="0.25"/>
    <row r="731" s="140" customFormat="1" x14ac:dyDescent="0.25"/>
    <row r="732" s="140" customFormat="1" x14ac:dyDescent="0.25"/>
    <row r="733" s="140" customFormat="1" x14ac:dyDescent="0.25"/>
    <row r="734" s="140" customFormat="1" x14ac:dyDescent="0.25"/>
    <row r="735" s="140" customFormat="1" x14ac:dyDescent="0.25"/>
    <row r="736" s="140" customFormat="1" x14ac:dyDescent="0.25"/>
    <row r="737" s="140" customFormat="1" x14ac:dyDescent="0.25"/>
    <row r="738" s="140" customFormat="1" x14ac:dyDescent="0.25"/>
    <row r="739" s="140" customFormat="1" x14ac:dyDescent="0.25"/>
    <row r="740" s="140" customFormat="1" x14ac:dyDescent="0.25"/>
    <row r="741" s="140" customFormat="1" x14ac:dyDescent="0.25"/>
    <row r="742" s="140" customFormat="1" x14ac:dyDescent="0.25"/>
    <row r="743" s="140" customFormat="1" x14ac:dyDescent="0.25"/>
    <row r="744" s="140" customFormat="1" x14ac:dyDescent="0.25"/>
    <row r="745" s="140" customFormat="1" x14ac:dyDescent="0.25"/>
    <row r="746" s="140" customFormat="1" x14ac:dyDescent="0.25"/>
    <row r="747" s="140" customFormat="1" x14ac:dyDescent="0.25"/>
    <row r="748" s="140" customFormat="1" x14ac:dyDescent="0.25"/>
    <row r="749" s="140" customFormat="1" x14ac:dyDescent="0.25"/>
    <row r="750" s="140" customFormat="1" x14ac:dyDescent="0.25"/>
    <row r="751" s="140" customFormat="1" x14ac:dyDescent="0.25"/>
    <row r="752" s="140" customFormat="1" x14ac:dyDescent="0.25"/>
    <row r="753" s="140" customFormat="1" x14ac:dyDescent="0.25"/>
    <row r="754" s="140" customFormat="1" x14ac:dyDescent="0.25"/>
    <row r="755" s="140" customFormat="1" x14ac:dyDescent="0.25"/>
    <row r="756" s="140" customFormat="1" x14ac:dyDescent="0.25"/>
    <row r="757" s="140" customFormat="1" x14ac:dyDescent="0.25"/>
    <row r="758" s="140" customFormat="1" x14ac:dyDescent="0.25"/>
    <row r="759" s="140" customFormat="1" x14ac:dyDescent="0.25"/>
    <row r="760" s="140" customFormat="1" x14ac:dyDescent="0.25"/>
    <row r="761" s="140" customFormat="1" x14ac:dyDescent="0.25"/>
    <row r="762" s="140" customFormat="1" x14ac:dyDescent="0.25"/>
    <row r="763" s="140" customFormat="1" x14ac:dyDescent="0.25"/>
    <row r="764" s="140" customFormat="1" x14ac:dyDescent="0.25"/>
    <row r="765" s="140" customFormat="1" x14ac:dyDescent="0.25"/>
    <row r="766" s="140" customFormat="1" x14ac:dyDescent="0.25"/>
    <row r="767" s="140" customFormat="1" x14ac:dyDescent="0.25"/>
    <row r="768" s="140" customFormat="1" x14ac:dyDescent="0.25"/>
    <row r="769" s="140" customFormat="1" x14ac:dyDescent="0.25"/>
    <row r="770" s="140" customFormat="1" x14ac:dyDescent="0.25"/>
    <row r="771" s="140" customFormat="1" x14ac:dyDescent="0.25"/>
    <row r="772" s="140" customFormat="1" x14ac:dyDescent="0.25"/>
    <row r="773" s="140" customFormat="1" x14ac:dyDescent="0.25"/>
    <row r="774" s="140" customFormat="1" x14ac:dyDescent="0.25"/>
    <row r="775" s="140" customFormat="1" x14ac:dyDescent="0.25"/>
    <row r="776" s="140" customFormat="1" x14ac:dyDescent="0.25"/>
    <row r="777" s="140" customFormat="1" x14ac:dyDescent="0.25"/>
    <row r="778" s="140" customFormat="1" x14ac:dyDescent="0.25"/>
    <row r="779" s="140" customFormat="1" x14ac:dyDescent="0.25"/>
    <row r="780" s="140" customFormat="1" x14ac:dyDescent="0.25"/>
    <row r="781" s="140" customFormat="1" x14ac:dyDescent="0.25"/>
    <row r="782" s="140" customFormat="1" x14ac:dyDescent="0.25"/>
    <row r="783" s="140" customFormat="1" x14ac:dyDescent="0.25"/>
    <row r="784" s="140" customFormat="1" x14ac:dyDescent="0.25"/>
    <row r="785" s="140" customFormat="1" x14ac:dyDescent="0.25"/>
    <row r="786" s="140" customFormat="1" x14ac:dyDescent="0.25"/>
    <row r="787" s="140" customFormat="1" x14ac:dyDescent="0.25"/>
    <row r="788" s="140" customFormat="1" x14ac:dyDescent="0.25"/>
    <row r="789" s="140" customFormat="1" x14ac:dyDescent="0.25"/>
    <row r="790" s="140" customFormat="1" x14ac:dyDescent="0.25"/>
    <row r="791" s="140" customFormat="1" x14ac:dyDescent="0.25"/>
    <row r="792" s="140" customFormat="1" x14ac:dyDescent="0.25"/>
    <row r="793" s="140" customFormat="1" x14ac:dyDescent="0.25"/>
    <row r="794" s="140" customFormat="1" x14ac:dyDescent="0.25"/>
    <row r="795" s="140" customFormat="1" x14ac:dyDescent="0.25"/>
    <row r="796" s="140" customFormat="1" x14ac:dyDescent="0.25"/>
    <row r="797" s="140" customFormat="1" x14ac:dyDescent="0.25"/>
    <row r="798" s="140" customFormat="1" x14ac:dyDescent="0.25"/>
    <row r="799" s="140" customFormat="1" x14ac:dyDescent="0.25"/>
    <row r="800" s="140" customFormat="1" x14ac:dyDescent="0.25"/>
    <row r="801" s="140" customFormat="1" x14ac:dyDescent="0.25"/>
    <row r="802" s="140" customFormat="1" x14ac:dyDescent="0.25"/>
    <row r="803" s="140" customFormat="1" x14ac:dyDescent="0.25"/>
    <row r="804" s="140" customFormat="1" x14ac:dyDescent="0.25"/>
    <row r="805" s="140" customFormat="1" x14ac:dyDescent="0.25"/>
    <row r="806" s="140" customFormat="1" x14ac:dyDescent="0.25"/>
    <row r="807" s="140" customFormat="1" x14ac:dyDescent="0.25"/>
    <row r="808" s="140" customFormat="1" x14ac:dyDescent="0.25"/>
    <row r="809" s="140" customFormat="1" x14ac:dyDescent="0.25"/>
    <row r="810" s="140" customFormat="1" x14ac:dyDescent="0.25"/>
    <row r="811" s="140" customFormat="1" x14ac:dyDescent="0.25"/>
    <row r="812" s="140" customFormat="1" x14ac:dyDescent="0.25"/>
    <row r="813" s="140" customFormat="1" x14ac:dyDescent="0.25"/>
    <row r="814" s="140" customFormat="1" x14ac:dyDescent="0.25"/>
    <row r="815" s="140" customFormat="1" x14ac:dyDescent="0.25"/>
    <row r="816" s="140" customFormat="1" x14ac:dyDescent="0.25"/>
    <row r="817" s="140" customFormat="1" x14ac:dyDescent="0.25"/>
    <row r="818" s="140" customFormat="1" x14ac:dyDescent="0.25"/>
    <row r="819" s="140" customFormat="1" x14ac:dyDescent="0.25"/>
    <row r="820" s="140" customFormat="1" x14ac:dyDescent="0.25"/>
    <row r="821" s="140" customFormat="1" x14ac:dyDescent="0.25"/>
    <row r="822" s="140" customFormat="1" x14ac:dyDescent="0.25"/>
    <row r="823" s="140" customFormat="1" x14ac:dyDescent="0.25"/>
    <row r="824" s="140" customFormat="1" x14ac:dyDescent="0.25"/>
    <row r="825" s="140" customFormat="1" x14ac:dyDescent="0.25"/>
    <row r="826" s="140" customFormat="1" x14ac:dyDescent="0.25"/>
    <row r="827" s="140" customFormat="1" x14ac:dyDescent="0.25"/>
    <row r="828" s="140" customFormat="1" x14ac:dyDescent="0.25"/>
    <row r="829" s="140" customFormat="1" x14ac:dyDescent="0.25"/>
    <row r="830" s="140" customFormat="1" x14ac:dyDescent="0.25"/>
    <row r="831" s="140" customFormat="1" x14ac:dyDescent="0.25"/>
    <row r="832" s="140" customFormat="1" x14ac:dyDescent="0.25"/>
    <row r="833" s="140" customFormat="1" x14ac:dyDescent="0.25"/>
    <row r="834" s="140" customFormat="1" x14ac:dyDescent="0.25"/>
    <row r="835" s="140" customFormat="1" x14ac:dyDescent="0.25"/>
    <row r="836" s="140" customFormat="1" x14ac:dyDescent="0.25"/>
    <row r="837" s="140" customFormat="1" x14ac:dyDescent="0.25"/>
    <row r="838" s="140" customFormat="1" x14ac:dyDescent="0.25"/>
    <row r="839" s="140" customFormat="1" x14ac:dyDescent="0.25"/>
    <row r="840" s="140" customFormat="1" x14ac:dyDescent="0.25"/>
    <row r="841" s="140" customFormat="1" x14ac:dyDescent="0.25"/>
    <row r="842" s="140" customFormat="1" x14ac:dyDescent="0.25"/>
    <row r="843" s="140" customFormat="1" x14ac:dyDescent="0.25"/>
    <row r="844" s="140" customFormat="1" x14ac:dyDescent="0.25"/>
    <row r="845" s="140" customFormat="1" x14ac:dyDescent="0.25"/>
    <row r="846" s="140" customFormat="1" x14ac:dyDescent="0.25"/>
    <row r="847" s="140" customFormat="1" x14ac:dyDescent="0.25"/>
    <row r="848" s="140" customFormat="1" x14ac:dyDescent="0.25"/>
    <row r="849" s="140" customFormat="1" x14ac:dyDescent="0.25"/>
    <row r="850" s="140" customFormat="1" x14ac:dyDescent="0.25"/>
    <row r="851" s="140" customFormat="1" x14ac:dyDescent="0.25"/>
    <row r="852" s="140" customFormat="1" x14ac:dyDescent="0.25"/>
    <row r="853" s="140" customFormat="1" x14ac:dyDescent="0.25"/>
    <row r="854" s="140" customFormat="1" x14ac:dyDescent="0.25"/>
    <row r="855" s="140" customFormat="1" x14ac:dyDescent="0.25"/>
    <row r="856" s="140" customFormat="1" x14ac:dyDescent="0.25"/>
    <row r="857" s="140" customFormat="1" x14ac:dyDescent="0.25"/>
    <row r="858" s="140" customFormat="1" x14ac:dyDescent="0.25"/>
    <row r="859" s="140" customFormat="1" x14ac:dyDescent="0.25"/>
    <row r="860" s="140" customFormat="1" x14ac:dyDescent="0.25"/>
    <row r="861" s="140" customFormat="1" x14ac:dyDescent="0.25"/>
    <row r="862" s="140" customFormat="1" x14ac:dyDescent="0.25"/>
    <row r="863" s="140" customFormat="1" x14ac:dyDescent="0.25"/>
    <row r="864" s="140" customFormat="1" x14ac:dyDescent="0.25"/>
    <row r="865" s="140" customFormat="1" x14ac:dyDescent="0.25"/>
    <row r="866" s="140" customFormat="1" x14ac:dyDescent="0.25"/>
    <row r="867" s="140" customFormat="1" x14ac:dyDescent="0.25"/>
    <row r="868" s="140" customFormat="1" x14ac:dyDescent="0.25"/>
    <row r="869" s="140" customFormat="1" x14ac:dyDescent="0.25"/>
    <row r="870" s="140" customFormat="1" x14ac:dyDescent="0.25"/>
    <row r="871" s="140" customFormat="1" x14ac:dyDescent="0.25"/>
    <row r="872" s="140" customFormat="1" x14ac:dyDescent="0.25"/>
    <row r="873" s="140" customFormat="1" x14ac:dyDescent="0.25"/>
    <row r="874" s="140" customFormat="1" x14ac:dyDescent="0.25"/>
    <row r="875" s="140" customFormat="1" x14ac:dyDescent="0.25"/>
    <row r="876" s="140" customFormat="1" x14ac:dyDescent="0.25"/>
    <row r="877" s="140" customFormat="1" x14ac:dyDescent="0.25"/>
    <row r="878" s="140" customFormat="1" x14ac:dyDescent="0.25"/>
    <row r="879" s="140" customFormat="1" x14ac:dyDescent="0.25"/>
    <row r="880" s="140" customFormat="1" x14ac:dyDescent="0.25"/>
    <row r="881" s="140" customFormat="1" x14ac:dyDescent="0.25"/>
    <row r="882" s="140" customFormat="1" x14ac:dyDescent="0.25"/>
    <row r="883" s="140" customFormat="1" x14ac:dyDescent="0.25"/>
    <row r="884" s="140" customFormat="1" x14ac:dyDescent="0.25"/>
    <row r="885" s="140" customFormat="1" x14ac:dyDescent="0.25"/>
    <row r="886" s="140" customFormat="1" x14ac:dyDescent="0.25"/>
    <row r="887" s="140" customFormat="1" x14ac:dyDescent="0.25"/>
    <row r="888" s="140" customFormat="1" x14ac:dyDescent="0.25"/>
    <row r="889" s="140" customFormat="1" x14ac:dyDescent="0.25"/>
    <row r="890" s="140" customFormat="1" x14ac:dyDescent="0.25"/>
    <row r="891" s="140" customFormat="1" x14ac:dyDescent="0.25"/>
    <row r="892" s="140" customFormat="1" x14ac:dyDescent="0.25"/>
    <row r="893" s="140" customFormat="1" x14ac:dyDescent="0.25"/>
    <row r="894" s="140" customFormat="1" x14ac:dyDescent="0.25"/>
    <row r="895" s="140" customFormat="1" x14ac:dyDescent="0.25"/>
    <row r="896" s="140" customFormat="1" x14ac:dyDescent="0.25"/>
    <row r="897" s="140" customFormat="1" x14ac:dyDescent="0.25"/>
    <row r="898" s="140" customFormat="1" x14ac:dyDescent="0.25"/>
    <row r="899" s="140" customFormat="1" x14ac:dyDescent="0.25"/>
    <row r="900" s="140" customFormat="1" x14ac:dyDescent="0.25"/>
    <row r="901" s="140" customFormat="1" x14ac:dyDescent="0.25"/>
    <row r="902" s="140" customFormat="1" x14ac:dyDescent="0.25"/>
    <row r="903" s="140" customFormat="1" x14ac:dyDescent="0.25"/>
    <row r="904" s="140" customFormat="1" x14ac:dyDescent="0.25"/>
    <row r="905" s="140" customFormat="1" x14ac:dyDescent="0.25"/>
    <row r="906" s="140" customFormat="1" x14ac:dyDescent="0.25"/>
    <row r="907" s="140" customFormat="1" x14ac:dyDescent="0.25"/>
    <row r="908" s="140" customFormat="1" x14ac:dyDescent="0.25"/>
    <row r="909" s="140" customFormat="1" x14ac:dyDescent="0.25"/>
    <row r="910" s="140" customFormat="1" x14ac:dyDescent="0.25"/>
    <row r="911" s="140" customFormat="1" x14ac:dyDescent="0.25"/>
    <row r="912" s="140" customFormat="1" x14ac:dyDescent="0.25"/>
    <row r="913" s="140" customFormat="1" x14ac:dyDescent="0.25"/>
    <row r="914" s="140" customFormat="1" x14ac:dyDescent="0.25"/>
    <row r="915" s="140" customFormat="1" x14ac:dyDescent="0.25"/>
    <row r="916" s="140" customFormat="1" x14ac:dyDescent="0.25"/>
    <row r="917" s="140" customFormat="1" x14ac:dyDescent="0.25"/>
    <row r="918" s="140" customFormat="1" x14ac:dyDescent="0.25"/>
    <row r="919" s="140" customFormat="1" x14ac:dyDescent="0.25"/>
    <row r="920" s="140" customFormat="1" x14ac:dyDescent="0.25"/>
    <row r="921" s="140" customFormat="1" x14ac:dyDescent="0.25"/>
    <row r="922" s="140" customFormat="1" x14ac:dyDescent="0.25"/>
    <row r="923" s="140" customFormat="1" x14ac:dyDescent="0.25"/>
    <row r="924" s="140" customFormat="1" x14ac:dyDescent="0.25"/>
    <row r="925" s="140" customFormat="1" x14ac:dyDescent="0.25"/>
    <row r="926" s="140" customFormat="1" x14ac:dyDescent="0.25"/>
    <row r="927" s="140" customFormat="1" x14ac:dyDescent="0.25"/>
    <row r="928" s="140" customFormat="1" x14ac:dyDescent="0.25"/>
    <row r="929" s="140" customFormat="1" x14ac:dyDescent="0.25"/>
    <row r="930" s="140" customFormat="1" x14ac:dyDescent="0.25"/>
    <row r="931" s="140" customFormat="1" x14ac:dyDescent="0.25"/>
    <row r="932" s="140" customFormat="1" x14ac:dyDescent="0.25"/>
    <row r="933" s="140" customFormat="1" x14ac:dyDescent="0.25"/>
    <row r="934" s="140" customFormat="1" x14ac:dyDescent="0.25"/>
    <row r="935" s="140" customFormat="1" x14ac:dyDescent="0.25"/>
    <row r="936" s="140" customFormat="1" x14ac:dyDescent="0.25"/>
    <row r="937" s="140" customFormat="1" x14ac:dyDescent="0.25"/>
    <row r="938" s="140" customFormat="1" x14ac:dyDescent="0.25"/>
    <row r="939" s="140" customFormat="1" x14ac:dyDescent="0.25"/>
    <row r="940" s="140" customFormat="1" x14ac:dyDescent="0.25"/>
    <row r="941" s="140" customFormat="1" x14ac:dyDescent="0.25"/>
    <row r="942" s="140" customFormat="1" x14ac:dyDescent="0.25"/>
    <row r="943" s="140" customFormat="1" x14ac:dyDescent="0.25"/>
    <row r="944" s="140" customFormat="1" x14ac:dyDescent="0.25"/>
    <row r="945" s="140" customFormat="1" x14ac:dyDescent="0.25"/>
    <row r="946" s="140" customFormat="1" x14ac:dyDescent="0.25"/>
    <row r="947" s="140" customFormat="1" x14ac:dyDescent="0.25"/>
    <row r="948" s="140" customFormat="1" x14ac:dyDescent="0.25"/>
    <row r="949" s="140" customFormat="1" x14ac:dyDescent="0.25"/>
    <row r="950" s="140" customFormat="1" x14ac:dyDescent="0.25"/>
    <row r="951" s="140" customFormat="1" x14ac:dyDescent="0.25"/>
    <row r="952" s="140" customFormat="1" x14ac:dyDescent="0.25"/>
    <row r="953" s="140" customFormat="1" x14ac:dyDescent="0.25"/>
    <row r="954" s="140" customFormat="1" x14ac:dyDescent="0.25"/>
    <row r="955" s="140" customFormat="1" x14ac:dyDescent="0.25"/>
    <row r="956" s="140" customFormat="1" x14ac:dyDescent="0.25"/>
    <row r="957" s="140" customFormat="1" x14ac:dyDescent="0.25"/>
    <row r="958" s="140" customFormat="1" x14ac:dyDescent="0.25"/>
    <row r="959" s="140" customFormat="1" x14ac:dyDescent="0.25"/>
    <row r="960" s="140" customFormat="1" x14ac:dyDescent="0.25"/>
    <row r="961" s="140" customFormat="1" x14ac:dyDescent="0.25"/>
    <row r="962" s="140" customFormat="1" x14ac:dyDescent="0.25"/>
    <row r="963" s="140" customFormat="1" x14ac:dyDescent="0.25"/>
    <row r="964" s="140" customFormat="1" x14ac:dyDescent="0.25"/>
    <row r="965" s="140" customFormat="1" x14ac:dyDescent="0.25"/>
    <row r="966" s="140" customFormat="1" x14ac:dyDescent="0.25"/>
    <row r="967" s="140" customFormat="1" x14ac:dyDescent="0.25"/>
    <row r="968" s="140" customFormat="1" x14ac:dyDescent="0.25"/>
    <row r="969" s="140" customFormat="1" x14ac:dyDescent="0.25"/>
    <row r="970" s="140" customFormat="1" x14ac:dyDescent="0.25"/>
    <row r="971" s="140" customFormat="1" x14ac:dyDescent="0.25"/>
    <row r="972" s="140" customFormat="1" x14ac:dyDescent="0.25"/>
    <row r="973" s="140" customFormat="1" x14ac:dyDescent="0.25"/>
    <row r="974" s="140" customFormat="1" x14ac:dyDescent="0.25"/>
    <row r="975" s="140" customFormat="1" x14ac:dyDescent="0.25"/>
    <row r="976" s="140" customFormat="1" x14ac:dyDescent="0.25"/>
    <row r="977" s="140" customFormat="1" x14ac:dyDescent="0.25"/>
    <row r="978" s="140" customFormat="1" x14ac:dyDescent="0.25"/>
    <row r="979" s="140" customFormat="1" x14ac:dyDescent="0.25"/>
    <row r="980" s="140" customFormat="1" x14ac:dyDescent="0.25"/>
    <row r="981" s="140" customFormat="1" x14ac:dyDescent="0.25"/>
    <row r="982" s="140" customFormat="1" x14ac:dyDescent="0.25"/>
    <row r="983" s="140" customFormat="1" x14ac:dyDescent="0.25"/>
    <row r="984" s="140" customFormat="1" x14ac:dyDescent="0.25"/>
    <row r="985" s="140" customFormat="1" x14ac:dyDescent="0.25"/>
    <row r="986" s="140" customFormat="1" x14ac:dyDescent="0.25"/>
    <row r="987" s="140" customFormat="1" x14ac:dyDescent="0.25"/>
    <row r="988" s="140" customFormat="1" x14ac:dyDescent="0.25"/>
    <row r="989" s="140" customFormat="1" x14ac:dyDescent="0.25"/>
    <row r="990" s="140" customFormat="1" x14ac:dyDescent="0.25"/>
    <row r="991" s="140" customFormat="1" x14ac:dyDescent="0.25"/>
    <row r="992" s="140" customFormat="1" x14ac:dyDescent="0.25"/>
    <row r="993" s="140" customFormat="1" x14ac:dyDescent="0.25"/>
    <row r="994" s="140" customFormat="1" x14ac:dyDescent="0.25"/>
    <row r="995" s="140" customFormat="1" x14ac:dyDescent="0.25"/>
    <row r="996" s="140" customFormat="1" x14ac:dyDescent="0.25"/>
    <row r="997" s="140" customFormat="1" x14ac:dyDescent="0.25"/>
    <row r="998" s="140" customFormat="1" x14ac:dyDescent="0.25"/>
    <row r="999" s="140" customFormat="1" x14ac:dyDescent="0.25"/>
    <row r="1000" s="140" customFormat="1" x14ac:dyDescent="0.25"/>
    <row r="1001" s="140" customFormat="1" x14ac:dyDescent="0.25"/>
    <row r="1002" s="140" customFormat="1" x14ac:dyDescent="0.25"/>
    <row r="1003" s="140" customFormat="1" x14ac:dyDescent="0.25"/>
    <row r="1004" s="140" customFormat="1" x14ac:dyDescent="0.25"/>
    <row r="1005" s="140" customFormat="1" x14ac:dyDescent="0.25"/>
    <row r="1006" s="140" customFormat="1" x14ac:dyDescent="0.25"/>
    <row r="1007" s="140" customFormat="1" x14ac:dyDescent="0.25"/>
    <row r="1008" s="140" customFormat="1" x14ac:dyDescent="0.25"/>
    <row r="1009" s="140" customFormat="1" x14ac:dyDescent="0.25"/>
    <row r="1010" s="140" customFormat="1" x14ac:dyDescent="0.25"/>
    <row r="1011" s="140" customFormat="1" x14ac:dyDescent="0.25"/>
    <row r="1012" s="140" customFormat="1" x14ac:dyDescent="0.25"/>
    <row r="1013" s="140" customFormat="1" x14ac:dyDescent="0.25"/>
    <row r="1014" s="140" customFormat="1" x14ac:dyDescent="0.25"/>
    <row r="1015" s="140" customFormat="1" x14ac:dyDescent="0.25"/>
    <row r="1016" s="140" customFormat="1" x14ac:dyDescent="0.25"/>
    <row r="1017" s="140" customFormat="1" x14ac:dyDescent="0.25"/>
    <row r="1018" s="140" customFormat="1" x14ac:dyDescent="0.25"/>
    <row r="1019" s="140" customFormat="1" x14ac:dyDescent="0.25"/>
    <row r="1020" s="140" customFormat="1" x14ac:dyDescent="0.25"/>
    <row r="1021" s="140" customFormat="1" x14ac:dyDescent="0.25"/>
    <row r="1022" s="140" customFormat="1" x14ac:dyDescent="0.25"/>
    <row r="1023" s="140" customFormat="1" x14ac:dyDescent="0.25"/>
    <row r="1024" s="140" customFormat="1" x14ac:dyDescent="0.25"/>
    <row r="1025" s="140" customFormat="1" x14ac:dyDescent="0.25"/>
    <row r="1026" s="140" customFormat="1" x14ac:dyDescent="0.25"/>
    <row r="1027" s="140" customFormat="1" x14ac:dyDescent="0.25"/>
    <row r="1028" s="140" customFormat="1" x14ac:dyDescent="0.25"/>
    <row r="1029" s="140" customFormat="1" x14ac:dyDescent="0.25"/>
    <row r="1030" s="140" customFormat="1" x14ac:dyDescent="0.25"/>
    <row r="1031" s="140" customFormat="1" x14ac:dyDescent="0.25"/>
    <row r="1032" s="140" customFormat="1" x14ac:dyDescent="0.25"/>
    <row r="1033" s="140" customFormat="1" x14ac:dyDescent="0.25"/>
    <row r="1034" s="140" customFormat="1" x14ac:dyDescent="0.25"/>
    <row r="1035" s="140" customFormat="1" x14ac:dyDescent="0.25"/>
    <row r="1036" s="140" customFormat="1" x14ac:dyDescent="0.25"/>
    <row r="1037" s="140" customFormat="1" x14ac:dyDescent="0.25"/>
    <row r="1038" s="140" customFormat="1" x14ac:dyDescent="0.25"/>
    <row r="1039" s="140" customFormat="1" x14ac:dyDescent="0.25"/>
    <row r="1040" s="140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8"/>
  <sheetViews>
    <sheetView topLeftCell="D9" zoomScale="60" zoomScaleNormal="60" workbookViewId="0">
      <selection activeCell="AC18" activeCellId="3" sqref="AC38 AC36 AC34 AC18"/>
    </sheetView>
  </sheetViews>
  <sheetFormatPr defaultRowHeight="16.5" x14ac:dyDescent="0.3"/>
  <cols>
    <col min="1" max="1" width="9.140625" style="42" customWidth="1"/>
    <col min="2" max="2" width="18.28515625" style="42" customWidth="1"/>
    <col min="3" max="3" width="9.140625" style="42" customWidth="1"/>
    <col min="4" max="4" width="14.42578125" style="42" customWidth="1"/>
    <col min="5" max="5" width="9.140625" style="42" customWidth="1"/>
    <col min="6" max="6" width="18.28515625" style="42" customWidth="1"/>
    <col min="7" max="7" width="16.140625" style="42" customWidth="1"/>
    <col min="8" max="9" width="9.140625" style="42" customWidth="1"/>
    <col min="10" max="12" width="9.140625" style="40"/>
    <col min="13" max="13" width="11.42578125" style="40" bestFit="1" customWidth="1"/>
    <col min="14" max="24" width="9.140625" style="40"/>
    <col min="25" max="25" width="12" style="40" bestFit="1" customWidth="1"/>
    <col min="26" max="27" width="9.140625" style="40"/>
    <col min="28" max="28" width="14" style="40" bestFit="1" customWidth="1"/>
    <col min="29" max="16384" width="9.140625" style="40"/>
  </cols>
  <sheetData>
    <row r="1" spans="1:29" x14ac:dyDescent="0.25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29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66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29" ht="15" x14ac:dyDescent="0.25">
      <c r="A3" s="268" t="s">
        <v>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W3" s="43"/>
      <c r="X3" s="43"/>
      <c r="Y3" s="43"/>
      <c r="Z3" s="43"/>
      <c r="AA3" s="43"/>
    </row>
    <row r="4" spans="1:29" ht="15" x14ac:dyDescent="0.25">
      <c r="A4" s="269" t="s">
        <v>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44"/>
      <c r="V4" s="44"/>
      <c r="W4" s="44"/>
      <c r="X4" s="44"/>
      <c r="Y4" s="44"/>
      <c r="Z4" s="44"/>
      <c r="AA4" s="44"/>
    </row>
    <row r="5" spans="1:29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29" ht="32.25" customHeight="1" thickBot="1" x14ac:dyDescent="0.3">
      <c r="A6" s="271" t="s">
        <v>6</v>
      </c>
      <c r="B6" s="272"/>
      <c r="C6" s="272"/>
      <c r="D6" s="272"/>
      <c r="E6" s="272"/>
      <c r="F6" s="272"/>
      <c r="G6" s="272"/>
      <c r="H6" s="272"/>
      <c r="I6" s="273"/>
      <c r="J6" s="272" t="s">
        <v>7</v>
      </c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3"/>
      <c r="W6" s="276" t="s">
        <v>8</v>
      </c>
      <c r="X6" s="278" t="s">
        <v>9</v>
      </c>
      <c r="Y6" s="279"/>
      <c r="Z6" s="280"/>
      <c r="AA6" s="274" t="s">
        <v>10</v>
      </c>
    </row>
    <row r="7" spans="1:29" ht="171.75" customHeight="1" thickBot="1" x14ac:dyDescent="0.3">
      <c r="A7" s="276" t="s">
        <v>11</v>
      </c>
      <c r="B7" s="276" t="s">
        <v>12</v>
      </c>
      <c r="C7" s="276" t="s">
        <v>13</v>
      </c>
      <c r="D7" s="276" t="s">
        <v>14</v>
      </c>
      <c r="E7" s="276" t="s">
        <v>15</v>
      </c>
      <c r="F7" s="276" t="s">
        <v>16</v>
      </c>
      <c r="G7" s="276" t="s">
        <v>17</v>
      </c>
      <c r="H7" s="276" t="s">
        <v>18</v>
      </c>
      <c r="I7" s="276" t="s">
        <v>19</v>
      </c>
      <c r="J7" s="274" t="s">
        <v>20</v>
      </c>
      <c r="K7" s="276" t="s">
        <v>21</v>
      </c>
      <c r="L7" s="276" t="s">
        <v>22</v>
      </c>
      <c r="M7" s="271" t="s">
        <v>23</v>
      </c>
      <c r="N7" s="272"/>
      <c r="O7" s="272"/>
      <c r="P7" s="272"/>
      <c r="Q7" s="272"/>
      <c r="R7" s="272"/>
      <c r="S7" s="272"/>
      <c r="T7" s="272"/>
      <c r="U7" s="273"/>
      <c r="V7" s="276" t="s">
        <v>24</v>
      </c>
      <c r="W7" s="277"/>
      <c r="X7" s="281"/>
      <c r="Y7" s="282"/>
      <c r="Z7" s="283"/>
      <c r="AA7" s="275"/>
    </row>
    <row r="8" spans="1:29" ht="63.75" customHeight="1" thickBot="1" x14ac:dyDescent="0.3">
      <c r="A8" s="277"/>
      <c r="B8" s="277"/>
      <c r="C8" s="277"/>
      <c r="D8" s="277"/>
      <c r="E8" s="277"/>
      <c r="F8" s="277"/>
      <c r="G8" s="277"/>
      <c r="H8" s="277"/>
      <c r="I8" s="277"/>
      <c r="J8" s="275"/>
      <c r="K8" s="277"/>
      <c r="L8" s="277"/>
      <c r="M8" s="276" t="s">
        <v>25</v>
      </c>
      <c r="N8" s="271" t="s">
        <v>26</v>
      </c>
      <c r="O8" s="272"/>
      <c r="P8" s="273"/>
      <c r="Q8" s="271" t="s">
        <v>27</v>
      </c>
      <c r="R8" s="272"/>
      <c r="S8" s="272"/>
      <c r="T8" s="273"/>
      <c r="U8" s="276" t="s">
        <v>28</v>
      </c>
      <c r="V8" s="277"/>
      <c r="W8" s="277"/>
      <c r="X8" s="276" t="s">
        <v>29</v>
      </c>
      <c r="Y8" s="276" t="s">
        <v>30</v>
      </c>
      <c r="Z8" s="276" t="s">
        <v>31</v>
      </c>
      <c r="AA8" s="275"/>
    </row>
    <row r="9" spans="1:29" ht="71.25" customHeight="1" thickBot="1" x14ac:dyDescent="0.3">
      <c r="A9" s="277"/>
      <c r="B9" s="277"/>
      <c r="C9" s="277"/>
      <c r="D9" s="277"/>
      <c r="E9" s="277"/>
      <c r="F9" s="277"/>
      <c r="G9" s="277"/>
      <c r="H9" s="277"/>
      <c r="I9" s="277"/>
      <c r="J9" s="275"/>
      <c r="K9" s="277"/>
      <c r="L9" s="277"/>
      <c r="M9" s="277"/>
      <c r="N9" s="142" t="s">
        <v>32</v>
      </c>
      <c r="O9" s="142" t="s">
        <v>33</v>
      </c>
      <c r="P9" s="142" t="s">
        <v>34</v>
      </c>
      <c r="Q9" s="142" t="s">
        <v>35</v>
      </c>
      <c r="R9" s="142" t="s">
        <v>36</v>
      </c>
      <c r="S9" s="142" t="s">
        <v>37</v>
      </c>
      <c r="T9" s="142" t="s">
        <v>38</v>
      </c>
      <c r="U9" s="277"/>
      <c r="V9" s="277"/>
      <c r="W9" s="277"/>
      <c r="X9" s="277"/>
      <c r="Y9" s="277"/>
      <c r="Z9" s="277"/>
      <c r="AA9" s="275"/>
    </row>
    <row r="10" spans="1:29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29" s="159" customFormat="1" ht="75" x14ac:dyDescent="0.25">
      <c r="A11" s="143">
        <v>1</v>
      </c>
      <c r="B11" s="153" t="s">
        <v>71</v>
      </c>
      <c r="C11" s="147" t="s">
        <v>53</v>
      </c>
      <c r="D11" s="147" t="s">
        <v>110</v>
      </c>
      <c r="E11" s="147" t="s">
        <v>73</v>
      </c>
      <c r="F11" s="154" t="s">
        <v>727</v>
      </c>
      <c r="G11" s="154" t="s">
        <v>728</v>
      </c>
      <c r="H11" s="147" t="s">
        <v>75</v>
      </c>
      <c r="I11" s="155">
        <v>8</v>
      </c>
      <c r="J11" s="156" t="s">
        <v>82</v>
      </c>
      <c r="K11" s="157"/>
      <c r="L11" s="157"/>
      <c r="M11" s="157">
        <v>136</v>
      </c>
      <c r="N11" s="157">
        <v>0</v>
      </c>
      <c r="O11" s="157">
        <v>0</v>
      </c>
      <c r="P11" s="157">
        <v>136</v>
      </c>
      <c r="Q11" s="157">
        <v>0</v>
      </c>
      <c r="R11" s="157">
        <v>0</v>
      </c>
      <c r="S11" s="157">
        <v>0</v>
      </c>
      <c r="T11" s="157">
        <v>136</v>
      </c>
      <c r="U11" s="157">
        <v>0</v>
      </c>
      <c r="V11" s="157">
        <v>65</v>
      </c>
      <c r="W11" s="157"/>
      <c r="X11" s="157"/>
      <c r="Y11" s="157"/>
      <c r="Z11" s="158"/>
      <c r="AA11" s="157">
        <v>1</v>
      </c>
    </row>
    <row r="12" spans="1:29" s="159" customFormat="1" ht="75" x14ac:dyDescent="0.25">
      <c r="A12" s="154">
        <v>2</v>
      </c>
      <c r="B12" s="154" t="s">
        <v>47</v>
      </c>
      <c r="C12" s="154" t="s">
        <v>729</v>
      </c>
      <c r="D12" s="154" t="s">
        <v>730</v>
      </c>
      <c r="E12" s="154" t="s">
        <v>73</v>
      </c>
      <c r="F12" s="154" t="s">
        <v>731</v>
      </c>
      <c r="G12" s="154" t="s">
        <v>732</v>
      </c>
      <c r="H12" s="154" t="s">
        <v>45</v>
      </c>
      <c r="I12" s="154">
        <v>1.68</v>
      </c>
      <c r="J12" s="156" t="s">
        <v>82</v>
      </c>
      <c r="K12" s="160"/>
      <c r="L12" s="160"/>
      <c r="M12" s="160">
        <v>22</v>
      </c>
      <c r="N12" s="160">
        <v>0</v>
      </c>
      <c r="O12" s="160">
        <v>0</v>
      </c>
      <c r="P12" s="160">
        <v>22</v>
      </c>
      <c r="Q12" s="160">
        <v>0</v>
      </c>
      <c r="R12" s="160">
        <v>0</v>
      </c>
      <c r="S12" s="160">
        <v>0</v>
      </c>
      <c r="T12" s="160">
        <v>22</v>
      </c>
      <c r="U12" s="160">
        <v>0</v>
      </c>
      <c r="V12" s="160">
        <v>12</v>
      </c>
      <c r="W12" s="160"/>
      <c r="X12" s="161" t="s">
        <v>733</v>
      </c>
      <c r="Y12" s="160" t="s">
        <v>734</v>
      </c>
      <c r="Z12" s="160" t="s">
        <v>58</v>
      </c>
      <c r="AA12" s="160">
        <v>0</v>
      </c>
      <c r="AC12" s="159">
        <f>V12*I12</f>
        <v>20.16</v>
      </c>
    </row>
    <row r="13" spans="1:29" s="159" customFormat="1" ht="75" x14ac:dyDescent="0.25">
      <c r="A13" s="143">
        <v>3</v>
      </c>
      <c r="B13" s="153" t="s">
        <v>71</v>
      </c>
      <c r="C13" s="147" t="s">
        <v>53</v>
      </c>
      <c r="D13" s="147" t="s">
        <v>110</v>
      </c>
      <c r="E13" s="147" t="s">
        <v>73</v>
      </c>
      <c r="F13" s="154" t="s">
        <v>735</v>
      </c>
      <c r="G13" s="154" t="s">
        <v>736</v>
      </c>
      <c r="H13" s="147" t="s">
        <v>75</v>
      </c>
      <c r="I13" s="162">
        <v>7</v>
      </c>
      <c r="J13" s="163" t="s">
        <v>82</v>
      </c>
      <c r="K13" s="163"/>
      <c r="L13" s="163"/>
      <c r="M13" s="163">
        <v>136</v>
      </c>
      <c r="N13" s="163">
        <v>0</v>
      </c>
      <c r="O13" s="163">
        <v>0</v>
      </c>
      <c r="P13" s="163">
        <v>136</v>
      </c>
      <c r="Q13" s="163">
        <v>0</v>
      </c>
      <c r="R13" s="163">
        <v>0</v>
      </c>
      <c r="S13" s="163">
        <v>0</v>
      </c>
      <c r="T13" s="163">
        <v>136</v>
      </c>
      <c r="U13" s="163">
        <v>0</v>
      </c>
      <c r="V13" s="163">
        <v>65</v>
      </c>
      <c r="W13" s="163"/>
      <c r="X13" s="163"/>
      <c r="Y13" s="163"/>
      <c r="Z13" s="164"/>
      <c r="AA13" s="163">
        <v>1</v>
      </c>
    </row>
    <row r="14" spans="1:29" s="159" customFormat="1" ht="75" x14ac:dyDescent="0.25">
      <c r="A14" s="154">
        <v>4</v>
      </c>
      <c r="B14" s="165" t="s">
        <v>71</v>
      </c>
      <c r="C14" s="165" t="s">
        <v>53</v>
      </c>
      <c r="D14" s="165" t="s">
        <v>737</v>
      </c>
      <c r="E14" s="165" t="s">
        <v>73</v>
      </c>
      <c r="F14" s="154" t="s">
        <v>738</v>
      </c>
      <c r="G14" s="154" t="s">
        <v>739</v>
      </c>
      <c r="H14" s="165" t="s">
        <v>75</v>
      </c>
      <c r="I14" s="166">
        <v>5</v>
      </c>
      <c r="J14" s="165" t="s">
        <v>74</v>
      </c>
      <c r="K14" s="165"/>
      <c r="L14" s="165"/>
      <c r="M14" s="165">
        <v>63</v>
      </c>
      <c r="N14" s="165">
        <v>0</v>
      </c>
      <c r="O14" s="165">
        <v>0</v>
      </c>
      <c r="P14" s="165">
        <v>63</v>
      </c>
      <c r="Q14" s="165">
        <v>0</v>
      </c>
      <c r="R14" s="165">
        <v>0</v>
      </c>
      <c r="S14" s="165">
        <v>0</v>
      </c>
      <c r="T14" s="165">
        <v>63</v>
      </c>
      <c r="U14" s="165">
        <v>0</v>
      </c>
      <c r="V14" s="165">
        <v>21</v>
      </c>
      <c r="W14" s="165"/>
      <c r="X14" s="167"/>
      <c r="Y14" s="165"/>
      <c r="Z14" s="165"/>
      <c r="AA14" s="165">
        <v>1</v>
      </c>
    </row>
    <row r="15" spans="1:29" s="159" customFormat="1" ht="75" x14ac:dyDescent="0.25">
      <c r="A15" s="143">
        <v>5</v>
      </c>
      <c r="B15" s="168" t="s">
        <v>71</v>
      </c>
      <c r="C15" s="168" t="s">
        <v>53</v>
      </c>
      <c r="D15" s="168" t="s">
        <v>740</v>
      </c>
      <c r="E15" s="168" t="s">
        <v>50</v>
      </c>
      <c r="F15" s="154" t="s">
        <v>738</v>
      </c>
      <c r="G15" s="169" t="s">
        <v>741</v>
      </c>
      <c r="H15" s="168" t="s">
        <v>75</v>
      </c>
      <c r="I15" s="170">
        <v>7</v>
      </c>
      <c r="J15" s="168" t="s">
        <v>74</v>
      </c>
      <c r="K15" s="168"/>
      <c r="L15" s="168"/>
      <c r="M15" s="168">
        <v>22</v>
      </c>
      <c r="N15" s="168">
        <v>0</v>
      </c>
      <c r="O15" s="168">
        <v>0</v>
      </c>
      <c r="P15" s="168">
        <v>22</v>
      </c>
      <c r="Q15" s="168">
        <v>0</v>
      </c>
      <c r="R15" s="168">
        <v>0</v>
      </c>
      <c r="S15" s="168">
        <v>0</v>
      </c>
      <c r="T15" s="168">
        <v>22</v>
      </c>
      <c r="U15" s="168">
        <v>0</v>
      </c>
      <c r="V15" s="168">
        <v>20</v>
      </c>
      <c r="W15" s="168"/>
      <c r="X15" s="161"/>
      <c r="Y15" s="168"/>
      <c r="Z15" s="168"/>
      <c r="AA15" s="168">
        <v>1</v>
      </c>
    </row>
    <row r="16" spans="1:29" s="159" customFormat="1" ht="75" x14ac:dyDescent="0.25">
      <c r="A16" s="154">
        <v>6</v>
      </c>
      <c r="B16" s="171" t="s">
        <v>71</v>
      </c>
      <c r="C16" s="171" t="s">
        <v>53</v>
      </c>
      <c r="D16" s="171" t="s">
        <v>742</v>
      </c>
      <c r="E16" s="171" t="s">
        <v>50</v>
      </c>
      <c r="F16" s="172" t="s">
        <v>743</v>
      </c>
      <c r="G16" s="172" t="s">
        <v>744</v>
      </c>
      <c r="H16" s="171" t="s">
        <v>75</v>
      </c>
      <c r="I16" s="173">
        <v>3</v>
      </c>
      <c r="J16" s="171" t="s">
        <v>74</v>
      </c>
      <c r="K16" s="171"/>
      <c r="L16" s="171"/>
      <c r="M16" s="171">
        <v>8</v>
      </c>
      <c r="N16" s="171">
        <v>0</v>
      </c>
      <c r="O16" s="171">
        <v>0</v>
      </c>
      <c r="P16" s="171">
        <v>8</v>
      </c>
      <c r="Q16" s="171">
        <v>0</v>
      </c>
      <c r="R16" s="171">
        <v>0</v>
      </c>
      <c r="S16" s="171">
        <v>0</v>
      </c>
      <c r="T16" s="171">
        <v>8</v>
      </c>
      <c r="U16" s="171">
        <v>0</v>
      </c>
      <c r="V16" s="171">
        <v>3</v>
      </c>
      <c r="W16" s="171"/>
      <c r="X16" s="174"/>
      <c r="Y16" s="171"/>
      <c r="Z16" s="171"/>
      <c r="AA16" s="171">
        <v>1</v>
      </c>
    </row>
    <row r="17" spans="1:29" s="159" customFormat="1" ht="75" x14ac:dyDescent="0.25">
      <c r="A17" s="143">
        <v>7</v>
      </c>
      <c r="B17" s="168" t="s">
        <v>71</v>
      </c>
      <c r="C17" s="168" t="s">
        <v>53</v>
      </c>
      <c r="D17" s="168" t="s">
        <v>81</v>
      </c>
      <c r="E17" s="168" t="s">
        <v>73</v>
      </c>
      <c r="F17" s="172" t="s">
        <v>745</v>
      </c>
      <c r="G17" s="172" t="s">
        <v>746</v>
      </c>
      <c r="H17" s="168" t="s">
        <v>75</v>
      </c>
      <c r="I17" s="170">
        <v>8</v>
      </c>
      <c r="J17" s="168" t="s">
        <v>82</v>
      </c>
      <c r="K17" s="168"/>
      <c r="L17" s="168"/>
      <c r="M17" s="168">
        <v>56</v>
      </c>
      <c r="N17" s="168">
        <v>0</v>
      </c>
      <c r="O17" s="168">
        <v>0</v>
      </c>
      <c r="P17" s="168">
        <v>56</v>
      </c>
      <c r="Q17" s="168">
        <v>0</v>
      </c>
      <c r="R17" s="168">
        <v>0</v>
      </c>
      <c r="S17" s="168">
        <v>0</v>
      </c>
      <c r="T17" s="168">
        <v>56</v>
      </c>
      <c r="U17" s="168">
        <v>0</v>
      </c>
      <c r="V17" s="168">
        <v>23</v>
      </c>
      <c r="W17" s="168"/>
      <c r="X17" s="161"/>
      <c r="Y17" s="168"/>
      <c r="Z17" s="168"/>
      <c r="AA17" s="168">
        <v>1</v>
      </c>
    </row>
    <row r="18" spans="1:29" s="100" customFormat="1" ht="75" x14ac:dyDescent="0.25">
      <c r="A18" s="154">
        <v>8</v>
      </c>
      <c r="B18" s="175" t="s">
        <v>71</v>
      </c>
      <c r="C18" s="175" t="s">
        <v>53</v>
      </c>
      <c r="D18" s="176" t="s">
        <v>747</v>
      </c>
      <c r="E18" s="177" t="s">
        <v>50</v>
      </c>
      <c r="F18" s="178" t="s">
        <v>748</v>
      </c>
      <c r="G18" s="178" t="s">
        <v>749</v>
      </c>
      <c r="H18" s="179" t="s">
        <v>45</v>
      </c>
      <c r="I18" s="175">
        <v>1.42</v>
      </c>
      <c r="J18" s="180" t="s">
        <v>82</v>
      </c>
      <c r="K18" s="175"/>
      <c r="L18" s="175"/>
      <c r="M18" s="175">
        <v>5</v>
      </c>
      <c r="N18" s="175">
        <v>0</v>
      </c>
      <c r="O18" s="175">
        <v>0</v>
      </c>
      <c r="P18" s="175">
        <v>5</v>
      </c>
      <c r="Q18" s="175">
        <v>0</v>
      </c>
      <c r="R18" s="175">
        <v>0</v>
      </c>
      <c r="S18" s="175">
        <v>0</v>
      </c>
      <c r="T18" s="175">
        <v>5</v>
      </c>
      <c r="U18" s="175">
        <v>0</v>
      </c>
      <c r="V18" s="175">
        <v>2</v>
      </c>
      <c r="W18" s="175"/>
      <c r="X18" s="181" t="s">
        <v>750</v>
      </c>
      <c r="Y18" s="182" t="s">
        <v>70</v>
      </c>
      <c r="Z18" s="175" t="s">
        <v>46</v>
      </c>
      <c r="AA18" s="175">
        <v>1</v>
      </c>
      <c r="AB18" s="99">
        <f>M18*I18</f>
        <v>7.1</v>
      </c>
      <c r="AC18" s="99">
        <f>V18*I18</f>
        <v>2.84</v>
      </c>
    </row>
    <row r="19" spans="1:29" s="185" customFormat="1" ht="75" x14ac:dyDescent="0.25">
      <c r="A19" s="143">
        <v>9</v>
      </c>
      <c r="B19" s="165" t="s">
        <v>71</v>
      </c>
      <c r="C19" s="165" t="s">
        <v>53</v>
      </c>
      <c r="D19" s="165" t="s">
        <v>599</v>
      </c>
      <c r="E19" s="165">
        <v>0.38</v>
      </c>
      <c r="F19" s="183" t="s">
        <v>751</v>
      </c>
      <c r="G19" s="183" t="s">
        <v>752</v>
      </c>
      <c r="H19" s="165" t="s">
        <v>75</v>
      </c>
      <c r="I19" s="166">
        <v>1</v>
      </c>
      <c r="J19" s="165" t="s">
        <v>74</v>
      </c>
      <c r="K19" s="165"/>
      <c r="L19" s="165"/>
      <c r="M19" s="165">
        <v>9</v>
      </c>
      <c r="N19" s="165">
        <v>0</v>
      </c>
      <c r="O19" s="165">
        <v>0</v>
      </c>
      <c r="P19" s="165">
        <v>9</v>
      </c>
      <c r="Q19" s="165">
        <v>0</v>
      </c>
      <c r="R19" s="165">
        <v>0</v>
      </c>
      <c r="S19" s="165">
        <v>0</v>
      </c>
      <c r="T19" s="165">
        <v>9</v>
      </c>
      <c r="U19" s="165">
        <v>0</v>
      </c>
      <c r="V19" s="165">
        <v>12</v>
      </c>
      <c r="W19" s="165"/>
      <c r="X19" s="167"/>
      <c r="Y19" s="165"/>
      <c r="Z19" s="165"/>
      <c r="AA19" s="165">
        <v>1</v>
      </c>
      <c r="AB19" s="184"/>
      <c r="AC19" s="184"/>
    </row>
    <row r="20" spans="1:29" s="185" customFormat="1" ht="75" x14ac:dyDescent="0.25">
      <c r="A20" s="154">
        <v>10</v>
      </c>
      <c r="B20" s="168" t="s">
        <v>71</v>
      </c>
      <c r="C20" s="168" t="s">
        <v>53</v>
      </c>
      <c r="D20" s="168" t="s">
        <v>271</v>
      </c>
      <c r="E20" s="168" t="s">
        <v>73</v>
      </c>
      <c r="F20" s="183" t="s">
        <v>753</v>
      </c>
      <c r="G20" s="183" t="s">
        <v>754</v>
      </c>
      <c r="H20" s="168" t="s">
        <v>75</v>
      </c>
      <c r="I20" s="170">
        <v>6</v>
      </c>
      <c r="J20" s="168" t="s">
        <v>82</v>
      </c>
      <c r="K20" s="168"/>
      <c r="L20" s="168"/>
      <c r="M20" s="168">
        <v>15</v>
      </c>
      <c r="N20" s="168">
        <v>0</v>
      </c>
      <c r="O20" s="168">
        <v>0</v>
      </c>
      <c r="P20" s="168">
        <v>15</v>
      </c>
      <c r="Q20" s="168">
        <v>0</v>
      </c>
      <c r="R20" s="168">
        <v>0</v>
      </c>
      <c r="S20" s="168">
        <v>0</v>
      </c>
      <c r="T20" s="168">
        <v>15</v>
      </c>
      <c r="U20" s="168">
        <v>0</v>
      </c>
      <c r="V20" s="168">
        <v>3</v>
      </c>
      <c r="W20" s="168"/>
      <c r="X20" s="161"/>
      <c r="Y20" s="168"/>
      <c r="Z20" s="168"/>
      <c r="AA20" s="168">
        <v>1</v>
      </c>
      <c r="AB20" s="184"/>
      <c r="AC20" s="184"/>
    </row>
    <row r="21" spans="1:29" s="185" customFormat="1" ht="75" x14ac:dyDescent="0.25">
      <c r="A21" s="143">
        <v>11</v>
      </c>
      <c r="B21" s="143" t="s">
        <v>47</v>
      </c>
      <c r="C21" s="144" t="s">
        <v>53</v>
      </c>
      <c r="D21" s="144" t="s">
        <v>570</v>
      </c>
      <c r="E21" s="143" t="s">
        <v>42</v>
      </c>
      <c r="F21" s="183" t="s">
        <v>755</v>
      </c>
      <c r="G21" s="183" t="s">
        <v>756</v>
      </c>
      <c r="H21" s="144" t="s">
        <v>75</v>
      </c>
      <c r="I21" s="186">
        <v>7</v>
      </c>
      <c r="J21" s="144" t="s">
        <v>74</v>
      </c>
      <c r="K21" s="143"/>
      <c r="L21" s="143"/>
      <c r="M21" s="143">
        <v>16</v>
      </c>
      <c r="N21" s="143">
        <v>0</v>
      </c>
      <c r="O21" s="143">
        <v>0</v>
      </c>
      <c r="P21" s="143">
        <v>16</v>
      </c>
      <c r="Q21" s="143">
        <v>0</v>
      </c>
      <c r="R21" s="143">
        <v>0</v>
      </c>
      <c r="S21" s="143">
        <v>0</v>
      </c>
      <c r="T21" s="143">
        <v>16</v>
      </c>
      <c r="U21" s="143">
        <v>0</v>
      </c>
      <c r="V21" s="143">
        <v>29</v>
      </c>
      <c r="W21" s="143"/>
      <c r="X21" s="144"/>
      <c r="Y21" s="143"/>
      <c r="Z21" s="143"/>
      <c r="AA21" s="143">
        <v>1</v>
      </c>
      <c r="AB21" s="184"/>
      <c r="AC21" s="184"/>
    </row>
    <row r="22" spans="1:29" s="185" customFormat="1" ht="75" x14ac:dyDescent="0.25">
      <c r="A22" s="154">
        <v>12</v>
      </c>
      <c r="B22" s="153" t="s">
        <v>71</v>
      </c>
      <c r="C22" s="147" t="s">
        <v>53</v>
      </c>
      <c r="D22" s="147" t="s">
        <v>110</v>
      </c>
      <c r="E22" s="147" t="s">
        <v>73</v>
      </c>
      <c r="F22" s="183" t="s">
        <v>757</v>
      </c>
      <c r="G22" s="183" t="s">
        <v>758</v>
      </c>
      <c r="H22" s="147" t="s">
        <v>75</v>
      </c>
      <c r="I22" s="155">
        <v>3</v>
      </c>
      <c r="J22" s="156" t="s">
        <v>82</v>
      </c>
      <c r="K22" s="157"/>
      <c r="L22" s="157"/>
      <c r="M22" s="157">
        <v>136</v>
      </c>
      <c r="N22" s="157">
        <v>0</v>
      </c>
      <c r="O22" s="157">
        <v>0</v>
      </c>
      <c r="P22" s="157">
        <v>136</v>
      </c>
      <c r="Q22" s="157">
        <v>0</v>
      </c>
      <c r="R22" s="157">
        <v>0</v>
      </c>
      <c r="S22" s="157">
        <v>0</v>
      </c>
      <c r="T22" s="157">
        <v>136</v>
      </c>
      <c r="U22" s="157">
        <v>0</v>
      </c>
      <c r="V22" s="157">
        <v>65</v>
      </c>
      <c r="W22" s="157"/>
      <c r="X22" s="157"/>
      <c r="Y22" s="157"/>
      <c r="Z22" s="158"/>
      <c r="AA22" s="157">
        <v>1</v>
      </c>
      <c r="AB22" s="184"/>
      <c r="AC22" s="184"/>
    </row>
    <row r="23" spans="1:29" s="185" customFormat="1" ht="75" x14ac:dyDescent="0.25">
      <c r="A23" s="143">
        <v>13</v>
      </c>
      <c r="B23" s="153" t="s">
        <v>71</v>
      </c>
      <c r="C23" s="147" t="s">
        <v>53</v>
      </c>
      <c r="D23" s="147" t="s">
        <v>110</v>
      </c>
      <c r="E23" s="147" t="s">
        <v>73</v>
      </c>
      <c r="F23" s="183" t="s">
        <v>759</v>
      </c>
      <c r="G23" s="183" t="s">
        <v>760</v>
      </c>
      <c r="H23" s="147" t="s">
        <v>75</v>
      </c>
      <c r="I23" s="155">
        <v>3</v>
      </c>
      <c r="J23" s="156" t="s">
        <v>82</v>
      </c>
      <c r="K23" s="157"/>
      <c r="L23" s="157"/>
      <c r="M23" s="157">
        <v>136</v>
      </c>
      <c r="N23" s="157">
        <v>0</v>
      </c>
      <c r="O23" s="157">
        <v>0</v>
      </c>
      <c r="P23" s="157">
        <v>136</v>
      </c>
      <c r="Q23" s="157">
        <v>0</v>
      </c>
      <c r="R23" s="157">
        <v>0</v>
      </c>
      <c r="S23" s="157">
        <v>0</v>
      </c>
      <c r="T23" s="157">
        <v>136</v>
      </c>
      <c r="U23" s="157">
        <v>0</v>
      </c>
      <c r="V23" s="157">
        <v>66</v>
      </c>
      <c r="W23" s="157"/>
      <c r="X23" s="157"/>
      <c r="Y23" s="157"/>
      <c r="Z23" s="158"/>
      <c r="AA23" s="157">
        <v>1</v>
      </c>
      <c r="AB23" s="184"/>
      <c r="AC23" s="184"/>
    </row>
    <row r="24" spans="1:29" s="185" customFormat="1" ht="75" x14ac:dyDescent="0.25">
      <c r="A24" s="154">
        <v>14</v>
      </c>
      <c r="B24" s="168" t="s">
        <v>71</v>
      </c>
      <c r="C24" s="168" t="s">
        <v>53</v>
      </c>
      <c r="D24" s="168" t="s">
        <v>81</v>
      </c>
      <c r="E24" s="168" t="s">
        <v>73</v>
      </c>
      <c r="F24" s="183" t="s">
        <v>761</v>
      </c>
      <c r="G24" s="183" t="s">
        <v>762</v>
      </c>
      <c r="H24" s="168" t="s">
        <v>75</v>
      </c>
      <c r="I24" s="170">
        <v>6</v>
      </c>
      <c r="J24" s="168" t="s">
        <v>82</v>
      </c>
      <c r="K24" s="168"/>
      <c r="L24" s="168"/>
      <c r="M24" s="168">
        <v>56</v>
      </c>
      <c r="N24" s="168">
        <v>0</v>
      </c>
      <c r="O24" s="168">
        <v>0</v>
      </c>
      <c r="P24" s="168">
        <v>56</v>
      </c>
      <c r="Q24" s="168">
        <v>0</v>
      </c>
      <c r="R24" s="168">
        <v>0</v>
      </c>
      <c r="S24" s="168">
        <v>0</v>
      </c>
      <c r="T24" s="168">
        <v>56</v>
      </c>
      <c r="U24" s="168">
        <v>0</v>
      </c>
      <c r="V24" s="168">
        <v>23</v>
      </c>
      <c r="W24" s="168"/>
      <c r="X24" s="161"/>
      <c r="Y24" s="168"/>
      <c r="Z24" s="168"/>
      <c r="AA24" s="168">
        <v>1</v>
      </c>
      <c r="AB24" s="184"/>
      <c r="AC24" s="184"/>
    </row>
    <row r="25" spans="1:29" s="185" customFormat="1" ht="75" x14ac:dyDescent="0.25">
      <c r="A25" s="143">
        <v>15</v>
      </c>
      <c r="B25" s="165" t="s">
        <v>71</v>
      </c>
      <c r="C25" s="165" t="s">
        <v>53</v>
      </c>
      <c r="D25" s="165" t="s">
        <v>737</v>
      </c>
      <c r="E25" s="165" t="s">
        <v>73</v>
      </c>
      <c r="F25" s="169" t="s">
        <v>763</v>
      </c>
      <c r="G25" s="169" t="s">
        <v>764</v>
      </c>
      <c r="H25" s="165" t="s">
        <v>75</v>
      </c>
      <c r="I25" s="166">
        <v>8</v>
      </c>
      <c r="J25" s="165" t="s">
        <v>74</v>
      </c>
      <c r="K25" s="165"/>
      <c r="L25" s="165"/>
      <c r="M25" s="165">
        <v>63</v>
      </c>
      <c r="N25" s="165">
        <v>0</v>
      </c>
      <c r="O25" s="165">
        <v>0</v>
      </c>
      <c r="P25" s="165">
        <v>63</v>
      </c>
      <c r="Q25" s="165">
        <v>0</v>
      </c>
      <c r="R25" s="165">
        <v>0</v>
      </c>
      <c r="S25" s="165">
        <v>0</v>
      </c>
      <c r="T25" s="165">
        <v>63</v>
      </c>
      <c r="U25" s="165">
        <v>0</v>
      </c>
      <c r="V25" s="165">
        <v>22</v>
      </c>
      <c r="W25" s="165"/>
      <c r="X25" s="167"/>
      <c r="Y25" s="165"/>
      <c r="Z25" s="165"/>
      <c r="AA25" s="165">
        <v>1</v>
      </c>
      <c r="AB25" s="184"/>
      <c r="AC25" s="184"/>
    </row>
    <row r="26" spans="1:29" s="185" customFormat="1" ht="75" x14ac:dyDescent="0.25">
      <c r="A26" s="154">
        <v>16</v>
      </c>
      <c r="B26" s="165" t="s">
        <v>71</v>
      </c>
      <c r="C26" s="165" t="s">
        <v>53</v>
      </c>
      <c r="D26" s="165" t="s">
        <v>737</v>
      </c>
      <c r="E26" s="165" t="s">
        <v>73</v>
      </c>
      <c r="F26" s="172" t="s">
        <v>765</v>
      </c>
      <c r="G26" s="172" t="s">
        <v>766</v>
      </c>
      <c r="H26" s="165" t="s">
        <v>75</v>
      </c>
      <c r="I26" s="166">
        <v>4.5</v>
      </c>
      <c r="J26" s="165" t="s">
        <v>74</v>
      </c>
      <c r="K26" s="165"/>
      <c r="L26" s="165"/>
      <c r="M26" s="165">
        <v>63</v>
      </c>
      <c r="N26" s="165">
        <v>0</v>
      </c>
      <c r="O26" s="165">
        <v>0</v>
      </c>
      <c r="P26" s="165">
        <v>63</v>
      </c>
      <c r="Q26" s="165">
        <v>0</v>
      </c>
      <c r="R26" s="165">
        <v>0</v>
      </c>
      <c r="S26" s="165">
        <v>0</v>
      </c>
      <c r="T26" s="165">
        <v>63</v>
      </c>
      <c r="U26" s="165">
        <v>0</v>
      </c>
      <c r="V26" s="165">
        <v>15</v>
      </c>
      <c r="W26" s="165"/>
      <c r="X26" s="167"/>
      <c r="Y26" s="165"/>
      <c r="Z26" s="165"/>
      <c r="AA26" s="165">
        <v>1</v>
      </c>
      <c r="AB26" s="184"/>
      <c r="AC26" s="184"/>
    </row>
    <row r="27" spans="1:29" s="185" customFormat="1" ht="90" x14ac:dyDescent="0.25">
      <c r="A27" s="143">
        <v>17</v>
      </c>
      <c r="B27" s="160" t="s">
        <v>39</v>
      </c>
      <c r="C27" s="160" t="s">
        <v>147</v>
      </c>
      <c r="D27" s="160" t="s">
        <v>767</v>
      </c>
      <c r="E27" s="160" t="s">
        <v>42</v>
      </c>
      <c r="F27" s="160" t="s">
        <v>768</v>
      </c>
      <c r="G27" s="187" t="s">
        <v>769</v>
      </c>
      <c r="H27" s="160" t="s">
        <v>45</v>
      </c>
      <c r="I27" s="188">
        <v>6.5</v>
      </c>
      <c r="J27" s="168" t="s">
        <v>74</v>
      </c>
      <c r="K27" s="160"/>
      <c r="L27" s="160"/>
      <c r="M27" s="160">
        <v>122</v>
      </c>
      <c r="N27" s="160">
        <v>0</v>
      </c>
      <c r="O27" s="160">
        <v>0</v>
      </c>
      <c r="P27" s="160">
        <v>29</v>
      </c>
      <c r="Q27" s="160">
        <v>0</v>
      </c>
      <c r="R27" s="160">
        <v>0</v>
      </c>
      <c r="S27" s="160">
        <v>4</v>
      </c>
      <c r="T27" s="160">
        <v>25</v>
      </c>
      <c r="U27" s="160">
        <v>93</v>
      </c>
      <c r="V27" s="160">
        <v>215</v>
      </c>
      <c r="W27" s="160" t="s">
        <v>770</v>
      </c>
      <c r="X27" s="187" t="s">
        <v>771</v>
      </c>
      <c r="Y27" s="160" t="s">
        <v>109</v>
      </c>
      <c r="Z27" s="160" t="s">
        <v>46</v>
      </c>
      <c r="AA27" s="160">
        <v>0</v>
      </c>
      <c r="AB27" s="184"/>
      <c r="AC27" s="184">
        <f>V27*I27</f>
        <v>1397.5</v>
      </c>
    </row>
    <row r="28" spans="1:29" s="62" customFormat="1" ht="75" x14ac:dyDescent="0.25">
      <c r="A28" s="154">
        <v>18</v>
      </c>
      <c r="B28" s="189" t="s">
        <v>71</v>
      </c>
      <c r="C28" s="189" t="s">
        <v>53</v>
      </c>
      <c r="D28" s="189" t="s">
        <v>271</v>
      </c>
      <c r="E28" s="189" t="s">
        <v>73</v>
      </c>
      <c r="F28" s="190" t="s">
        <v>772</v>
      </c>
      <c r="G28" s="190" t="s">
        <v>773</v>
      </c>
      <c r="H28" s="189" t="s">
        <v>75</v>
      </c>
      <c r="I28" s="191">
        <v>4.5</v>
      </c>
      <c r="J28" s="189" t="s">
        <v>82</v>
      </c>
      <c r="K28" s="189"/>
      <c r="L28" s="189"/>
      <c r="M28" s="189">
        <v>65</v>
      </c>
      <c r="N28" s="189">
        <v>0</v>
      </c>
      <c r="O28" s="189">
        <v>0</v>
      </c>
      <c r="P28" s="189">
        <v>65</v>
      </c>
      <c r="Q28" s="189">
        <v>0</v>
      </c>
      <c r="R28" s="189">
        <v>0</v>
      </c>
      <c r="S28" s="189">
        <v>0</v>
      </c>
      <c r="T28" s="189">
        <v>65</v>
      </c>
      <c r="U28" s="189">
        <v>0</v>
      </c>
      <c r="V28" s="189">
        <v>32</v>
      </c>
      <c r="W28" s="189"/>
      <c r="X28" s="192"/>
      <c r="Y28" s="189"/>
      <c r="Z28" s="189"/>
      <c r="AA28" s="189">
        <v>1</v>
      </c>
      <c r="AB28" s="61"/>
      <c r="AC28" s="61"/>
    </row>
    <row r="29" spans="1:29" s="62" customFormat="1" ht="75" x14ac:dyDescent="0.25">
      <c r="A29" s="143">
        <v>19</v>
      </c>
      <c r="B29" s="165" t="s">
        <v>71</v>
      </c>
      <c r="C29" s="165" t="s">
        <v>53</v>
      </c>
      <c r="D29" s="165" t="s">
        <v>774</v>
      </c>
      <c r="E29" s="165">
        <v>0.38</v>
      </c>
      <c r="F29" s="190" t="s">
        <v>775</v>
      </c>
      <c r="G29" s="190" t="s">
        <v>776</v>
      </c>
      <c r="H29" s="165" t="s">
        <v>75</v>
      </c>
      <c r="I29" s="166">
        <v>1</v>
      </c>
      <c r="J29" s="165" t="s">
        <v>74</v>
      </c>
      <c r="K29" s="165"/>
      <c r="L29" s="165"/>
      <c r="M29" s="165">
        <v>9</v>
      </c>
      <c r="N29" s="165">
        <v>0</v>
      </c>
      <c r="O29" s="165">
        <v>0</v>
      </c>
      <c r="P29" s="165">
        <v>9</v>
      </c>
      <c r="Q29" s="165">
        <v>0</v>
      </c>
      <c r="R29" s="165">
        <v>0</v>
      </c>
      <c r="S29" s="165">
        <v>0</v>
      </c>
      <c r="T29" s="165">
        <v>9</v>
      </c>
      <c r="U29" s="165">
        <v>0</v>
      </c>
      <c r="V29" s="165">
        <v>12</v>
      </c>
      <c r="W29" s="165"/>
      <c r="X29" s="167"/>
      <c r="Y29" s="165"/>
      <c r="Z29" s="165"/>
      <c r="AA29" s="165">
        <v>1</v>
      </c>
      <c r="AB29" s="61"/>
      <c r="AC29" s="61"/>
    </row>
    <row r="30" spans="1:29" s="185" customFormat="1" ht="75" x14ac:dyDescent="0.25">
      <c r="A30" s="154">
        <v>20</v>
      </c>
      <c r="B30" s="154" t="s">
        <v>47</v>
      </c>
      <c r="C30" s="154" t="s">
        <v>53</v>
      </c>
      <c r="D30" s="154" t="s">
        <v>777</v>
      </c>
      <c r="E30" s="154" t="s">
        <v>42</v>
      </c>
      <c r="F30" s="154" t="s">
        <v>776</v>
      </c>
      <c r="G30" s="169" t="s">
        <v>778</v>
      </c>
      <c r="H30" s="154" t="s">
        <v>45</v>
      </c>
      <c r="I30" s="166">
        <v>9</v>
      </c>
      <c r="J30" s="165" t="s">
        <v>74</v>
      </c>
      <c r="K30" s="154"/>
      <c r="L30" s="154"/>
      <c r="M30" s="154">
        <v>28</v>
      </c>
      <c r="N30" s="154">
        <v>0</v>
      </c>
      <c r="O30" s="154">
        <v>0</v>
      </c>
      <c r="P30" s="154">
        <v>28</v>
      </c>
      <c r="Q30" s="154">
        <v>0</v>
      </c>
      <c r="R30" s="154">
        <v>0</v>
      </c>
      <c r="S30" s="154">
        <v>0</v>
      </c>
      <c r="T30" s="154">
        <v>28</v>
      </c>
      <c r="U30" s="154">
        <v>0</v>
      </c>
      <c r="V30" s="154">
        <v>12</v>
      </c>
      <c r="W30" s="154"/>
      <c r="X30" s="169" t="s">
        <v>779</v>
      </c>
      <c r="Y30" s="154" t="s">
        <v>109</v>
      </c>
      <c r="Z30" s="154" t="s">
        <v>46</v>
      </c>
      <c r="AA30" s="154">
        <v>0</v>
      </c>
      <c r="AB30" s="184"/>
      <c r="AC30" s="184">
        <f>V30*I30</f>
        <v>108</v>
      </c>
    </row>
    <row r="31" spans="1:29" s="185" customFormat="1" ht="75" x14ac:dyDescent="0.25">
      <c r="A31" s="143">
        <v>21</v>
      </c>
      <c r="B31" s="165" t="s">
        <v>71</v>
      </c>
      <c r="C31" s="165" t="s">
        <v>53</v>
      </c>
      <c r="D31" s="165" t="s">
        <v>737</v>
      </c>
      <c r="E31" s="165" t="s">
        <v>73</v>
      </c>
      <c r="F31" s="169" t="s">
        <v>780</v>
      </c>
      <c r="G31" s="169" t="s">
        <v>781</v>
      </c>
      <c r="H31" s="165" t="s">
        <v>75</v>
      </c>
      <c r="I31" s="166">
        <v>6</v>
      </c>
      <c r="J31" s="165" t="s">
        <v>74</v>
      </c>
      <c r="K31" s="165"/>
      <c r="L31" s="165"/>
      <c r="M31" s="165">
        <v>63</v>
      </c>
      <c r="N31" s="165">
        <v>0</v>
      </c>
      <c r="O31" s="165">
        <v>0</v>
      </c>
      <c r="P31" s="165">
        <v>63</v>
      </c>
      <c r="Q31" s="165">
        <v>0</v>
      </c>
      <c r="R31" s="165">
        <v>0</v>
      </c>
      <c r="S31" s="165">
        <v>0</v>
      </c>
      <c r="T31" s="165">
        <v>63</v>
      </c>
      <c r="U31" s="165">
        <v>0</v>
      </c>
      <c r="V31" s="165">
        <v>18</v>
      </c>
      <c r="W31" s="165"/>
      <c r="X31" s="167"/>
      <c r="Y31" s="165"/>
      <c r="Z31" s="165"/>
      <c r="AA31" s="165">
        <v>1</v>
      </c>
      <c r="AB31" s="184"/>
      <c r="AC31" s="184"/>
    </row>
    <row r="32" spans="1:29" s="185" customFormat="1" ht="75" x14ac:dyDescent="0.25">
      <c r="A32" s="154">
        <v>22</v>
      </c>
      <c r="B32" s="154" t="s">
        <v>47</v>
      </c>
      <c r="C32" s="154" t="s">
        <v>53</v>
      </c>
      <c r="D32" s="154" t="s">
        <v>777</v>
      </c>
      <c r="E32" s="154" t="s">
        <v>42</v>
      </c>
      <c r="F32" s="154" t="s">
        <v>782</v>
      </c>
      <c r="G32" s="169" t="s">
        <v>783</v>
      </c>
      <c r="H32" s="154" t="s">
        <v>45</v>
      </c>
      <c r="I32" s="154">
        <v>2.3330000000000002</v>
      </c>
      <c r="J32" s="165" t="s">
        <v>74</v>
      </c>
      <c r="K32" s="154"/>
      <c r="L32" s="154"/>
      <c r="M32" s="154">
        <v>28</v>
      </c>
      <c r="N32" s="154">
        <v>0</v>
      </c>
      <c r="O32" s="154">
        <v>0</v>
      </c>
      <c r="P32" s="154">
        <v>28</v>
      </c>
      <c r="Q32" s="154">
        <v>0</v>
      </c>
      <c r="R32" s="154">
        <v>0</v>
      </c>
      <c r="S32" s="154">
        <v>0</v>
      </c>
      <c r="T32" s="154">
        <v>28</v>
      </c>
      <c r="U32" s="154">
        <v>0</v>
      </c>
      <c r="V32" s="154">
        <v>12</v>
      </c>
      <c r="W32" s="154"/>
      <c r="X32" s="169" t="s">
        <v>784</v>
      </c>
      <c r="Y32" s="154" t="s">
        <v>109</v>
      </c>
      <c r="Z32" s="154" t="s">
        <v>46</v>
      </c>
      <c r="AA32" s="154">
        <v>0</v>
      </c>
      <c r="AB32" s="184"/>
      <c r="AC32" s="184">
        <f>V32*I32</f>
        <v>27.996000000000002</v>
      </c>
    </row>
    <row r="33" spans="1:29" s="185" customFormat="1" ht="75" x14ac:dyDescent="0.25">
      <c r="A33" s="143">
        <v>23</v>
      </c>
      <c r="B33" s="153" t="s">
        <v>71</v>
      </c>
      <c r="C33" s="147" t="s">
        <v>53</v>
      </c>
      <c r="D33" s="147" t="s">
        <v>110</v>
      </c>
      <c r="E33" s="147" t="s">
        <v>73</v>
      </c>
      <c r="F33" s="183" t="s">
        <v>785</v>
      </c>
      <c r="G33" s="183" t="s">
        <v>786</v>
      </c>
      <c r="H33" s="147" t="s">
        <v>75</v>
      </c>
      <c r="I33" s="155">
        <v>3.5</v>
      </c>
      <c r="J33" s="156" t="s">
        <v>82</v>
      </c>
      <c r="K33" s="157"/>
      <c r="L33" s="157"/>
      <c r="M33" s="157">
        <v>136</v>
      </c>
      <c r="N33" s="157">
        <v>0</v>
      </c>
      <c r="O33" s="157">
        <v>0</v>
      </c>
      <c r="P33" s="157">
        <v>136</v>
      </c>
      <c r="Q33" s="157">
        <v>0</v>
      </c>
      <c r="R33" s="157">
        <v>0</v>
      </c>
      <c r="S33" s="157">
        <v>0</v>
      </c>
      <c r="T33" s="157">
        <v>136</v>
      </c>
      <c r="U33" s="157">
        <v>0</v>
      </c>
      <c r="V33" s="157">
        <v>12</v>
      </c>
      <c r="W33" s="157"/>
      <c r="X33" s="157"/>
      <c r="Y33" s="157"/>
      <c r="Z33" s="158"/>
      <c r="AA33" s="157">
        <v>1</v>
      </c>
      <c r="AB33" s="184"/>
      <c r="AC33" s="184"/>
    </row>
    <row r="34" spans="1:29" s="100" customFormat="1" ht="84" customHeight="1" x14ac:dyDescent="0.25">
      <c r="A34" s="154">
        <v>24</v>
      </c>
      <c r="B34" s="93" t="s">
        <v>47</v>
      </c>
      <c r="C34" s="93" t="s">
        <v>40</v>
      </c>
      <c r="D34" s="93" t="s">
        <v>390</v>
      </c>
      <c r="E34" s="93" t="s">
        <v>42</v>
      </c>
      <c r="F34" s="93" t="s">
        <v>787</v>
      </c>
      <c r="G34" s="94" t="s">
        <v>788</v>
      </c>
      <c r="H34" s="93" t="s">
        <v>45</v>
      </c>
      <c r="I34" s="93">
        <v>6.6660000000000004</v>
      </c>
      <c r="J34" s="193" t="s">
        <v>74</v>
      </c>
      <c r="K34" s="93"/>
      <c r="L34" s="93"/>
      <c r="M34" s="93">
        <v>7</v>
      </c>
      <c r="N34" s="93">
        <v>0</v>
      </c>
      <c r="O34" s="93">
        <v>0</v>
      </c>
      <c r="P34" s="93">
        <v>7</v>
      </c>
      <c r="Q34" s="93">
        <v>0</v>
      </c>
      <c r="R34" s="93">
        <v>0</v>
      </c>
      <c r="S34" s="93">
        <v>7</v>
      </c>
      <c r="T34" s="93">
        <v>0</v>
      </c>
      <c r="U34" s="93">
        <v>0</v>
      </c>
      <c r="V34" s="93">
        <v>21</v>
      </c>
      <c r="W34" s="93"/>
      <c r="X34" s="94" t="s">
        <v>789</v>
      </c>
      <c r="Y34" s="93" t="s">
        <v>183</v>
      </c>
      <c r="Z34" s="93" t="s">
        <v>46</v>
      </c>
      <c r="AA34" s="93">
        <v>1</v>
      </c>
      <c r="AB34" s="99">
        <f>M34*I34</f>
        <v>46.662000000000006</v>
      </c>
      <c r="AC34" s="99">
        <f>V34*I34</f>
        <v>139.98600000000002</v>
      </c>
    </row>
    <row r="35" spans="1:29" s="185" customFormat="1" ht="84" customHeight="1" x14ac:dyDescent="0.25">
      <c r="A35" s="143">
        <v>25</v>
      </c>
      <c r="B35" s="143" t="s">
        <v>71</v>
      </c>
      <c r="C35" s="143" t="s">
        <v>53</v>
      </c>
      <c r="D35" s="144" t="s">
        <v>510</v>
      </c>
      <c r="E35" s="143" t="s">
        <v>73</v>
      </c>
      <c r="F35" s="144" t="s">
        <v>790</v>
      </c>
      <c r="G35" s="144" t="s">
        <v>791</v>
      </c>
      <c r="H35" s="143" t="s">
        <v>75</v>
      </c>
      <c r="I35" s="143">
        <v>2</v>
      </c>
      <c r="J35" s="143" t="s">
        <v>74</v>
      </c>
      <c r="K35" s="143"/>
      <c r="L35" s="143"/>
      <c r="M35" s="143">
        <v>66</v>
      </c>
      <c r="N35" s="143">
        <v>0</v>
      </c>
      <c r="O35" s="143">
        <v>0</v>
      </c>
      <c r="P35" s="143">
        <v>66</v>
      </c>
      <c r="Q35" s="143">
        <v>0</v>
      </c>
      <c r="R35" s="143">
        <v>0</v>
      </c>
      <c r="S35" s="143">
        <v>0</v>
      </c>
      <c r="T35" s="143">
        <v>66</v>
      </c>
      <c r="U35" s="143">
        <v>0</v>
      </c>
      <c r="V35" s="143">
        <v>28</v>
      </c>
      <c r="W35" s="143"/>
      <c r="X35" s="144"/>
      <c r="Y35" s="143"/>
      <c r="Z35" s="143"/>
      <c r="AA35" s="143">
        <v>1</v>
      </c>
      <c r="AB35" s="184"/>
      <c r="AC35" s="184">
        <f>V35*I35</f>
        <v>56</v>
      </c>
    </row>
    <row r="36" spans="1:29" s="62" customFormat="1" ht="75" x14ac:dyDescent="0.25">
      <c r="A36" s="154">
        <v>26</v>
      </c>
      <c r="B36" s="93" t="s">
        <v>47</v>
      </c>
      <c r="C36" s="93" t="s">
        <v>40</v>
      </c>
      <c r="D36" s="93" t="s">
        <v>390</v>
      </c>
      <c r="E36" s="93" t="s">
        <v>42</v>
      </c>
      <c r="F36" s="94" t="s">
        <v>792</v>
      </c>
      <c r="G36" s="94" t="s">
        <v>793</v>
      </c>
      <c r="H36" s="93" t="s">
        <v>45</v>
      </c>
      <c r="I36" s="194">
        <v>18.5</v>
      </c>
      <c r="J36" s="180" t="s">
        <v>74</v>
      </c>
      <c r="K36" s="195"/>
      <c r="L36" s="93"/>
      <c r="M36" s="93">
        <v>7</v>
      </c>
      <c r="N36" s="93">
        <v>0</v>
      </c>
      <c r="O36" s="93">
        <v>0</v>
      </c>
      <c r="P36" s="93">
        <v>7</v>
      </c>
      <c r="Q36" s="93">
        <v>0</v>
      </c>
      <c r="R36" s="93">
        <v>0</v>
      </c>
      <c r="S36" s="93">
        <v>7</v>
      </c>
      <c r="T36" s="93">
        <v>0</v>
      </c>
      <c r="U36" s="93">
        <v>0</v>
      </c>
      <c r="V36" s="93">
        <v>48</v>
      </c>
      <c r="W36" s="93"/>
      <c r="X36" s="94" t="s">
        <v>794</v>
      </c>
      <c r="Y36" s="93" t="s">
        <v>183</v>
      </c>
      <c r="Z36" s="93" t="s">
        <v>46</v>
      </c>
      <c r="AA36" s="93">
        <v>1</v>
      </c>
      <c r="AB36" s="62">
        <f>M36*I36</f>
        <v>129.5</v>
      </c>
      <c r="AC36" s="62">
        <f>V36*I36</f>
        <v>888</v>
      </c>
    </row>
    <row r="37" spans="1:29" s="62" customFormat="1" ht="75" x14ac:dyDescent="0.25">
      <c r="A37" s="143">
        <v>27</v>
      </c>
      <c r="B37" s="165" t="s">
        <v>71</v>
      </c>
      <c r="C37" s="165" t="s">
        <v>147</v>
      </c>
      <c r="D37" s="165" t="s">
        <v>795</v>
      </c>
      <c r="E37" s="189" t="s">
        <v>73</v>
      </c>
      <c r="F37" s="190" t="s">
        <v>796</v>
      </c>
      <c r="G37" s="190" t="s">
        <v>797</v>
      </c>
      <c r="H37" s="165" t="s">
        <v>75</v>
      </c>
      <c r="I37" s="166">
        <v>6</v>
      </c>
      <c r="J37" s="165" t="s">
        <v>74</v>
      </c>
      <c r="K37" s="165"/>
      <c r="L37" s="165"/>
      <c r="M37" s="165">
        <v>22</v>
      </c>
      <c r="N37" s="165">
        <v>0</v>
      </c>
      <c r="O37" s="165">
        <v>0</v>
      </c>
      <c r="P37" s="165">
        <v>22</v>
      </c>
      <c r="Q37" s="165">
        <v>0</v>
      </c>
      <c r="R37" s="165">
        <v>0</v>
      </c>
      <c r="S37" s="165">
        <v>0</v>
      </c>
      <c r="T37" s="165">
        <v>22</v>
      </c>
      <c r="U37" s="165">
        <v>0</v>
      </c>
      <c r="V37" s="165">
        <v>12</v>
      </c>
      <c r="W37" s="165"/>
      <c r="X37" s="167"/>
      <c r="Y37" s="165"/>
      <c r="Z37" s="165"/>
      <c r="AA37" s="165">
        <v>1</v>
      </c>
    </row>
    <row r="38" spans="1:29" s="62" customFormat="1" ht="75" x14ac:dyDescent="0.25">
      <c r="A38" s="154">
        <v>28</v>
      </c>
      <c r="B38" s="165" t="s">
        <v>71</v>
      </c>
      <c r="C38" s="165" t="s">
        <v>53</v>
      </c>
      <c r="D38" s="165" t="s">
        <v>737</v>
      </c>
      <c r="E38" s="165" t="s">
        <v>73</v>
      </c>
      <c r="F38" s="169" t="s">
        <v>798</v>
      </c>
      <c r="G38" s="169" t="s">
        <v>799</v>
      </c>
      <c r="H38" s="165" t="s">
        <v>75</v>
      </c>
      <c r="I38" s="166">
        <v>2.5</v>
      </c>
      <c r="J38" s="165" t="s">
        <v>74</v>
      </c>
      <c r="K38" s="165"/>
      <c r="L38" s="165"/>
      <c r="M38" s="165">
        <v>63</v>
      </c>
      <c r="N38" s="165">
        <v>0</v>
      </c>
      <c r="O38" s="165">
        <v>0</v>
      </c>
      <c r="P38" s="165">
        <v>63</v>
      </c>
      <c r="Q38" s="165">
        <v>0</v>
      </c>
      <c r="R38" s="165">
        <v>0</v>
      </c>
      <c r="S38" s="165">
        <v>0</v>
      </c>
      <c r="T38" s="165">
        <v>63</v>
      </c>
      <c r="U38" s="165">
        <v>0</v>
      </c>
      <c r="V38" s="165">
        <v>12</v>
      </c>
      <c r="W38" s="165"/>
      <c r="X38" s="167"/>
      <c r="Y38" s="165"/>
      <c r="Z38" s="165"/>
      <c r="AA38" s="165">
        <v>1</v>
      </c>
    </row>
    <row r="39" spans="1:29" s="62" customFormat="1" ht="75" x14ac:dyDescent="0.25">
      <c r="A39" s="143">
        <v>29</v>
      </c>
      <c r="B39" s="165" t="s">
        <v>71</v>
      </c>
      <c r="C39" s="165" t="s">
        <v>53</v>
      </c>
      <c r="D39" s="165" t="s">
        <v>800</v>
      </c>
      <c r="E39" s="165">
        <v>0.38</v>
      </c>
      <c r="F39" s="190" t="s">
        <v>801</v>
      </c>
      <c r="G39" s="190" t="s">
        <v>802</v>
      </c>
      <c r="H39" s="165" t="s">
        <v>75</v>
      </c>
      <c r="I39" s="166">
        <v>2</v>
      </c>
      <c r="J39" s="165" t="s">
        <v>74</v>
      </c>
      <c r="K39" s="165"/>
      <c r="L39" s="165"/>
      <c r="M39" s="165">
        <v>9</v>
      </c>
      <c r="N39" s="165">
        <v>0</v>
      </c>
      <c r="O39" s="165">
        <v>0</v>
      </c>
      <c r="P39" s="165">
        <v>9</v>
      </c>
      <c r="Q39" s="165">
        <v>0</v>
      </c>
      <c r="R39" s="165">
        <v>0</v>
      </c>
      <c r="S39" s="165">
        <v>0</v>
      </c>
      <c r="T39" s="165">
        <v>9</v>
      </c>
      <c r="U39" s="165">
        <v>0</v>
      </c>
      <c r="V39" s="165">
        <v>4</v>
      </c>
      <c r="W39" s="165"/>
      <c r="X39" s="167"/>
      <c r="Y39" s="165"/>
      <c r="Z39" s="165"/>
      <c r="AA39" s="165">
        <v>1</v>
      </c>
    </row>
    <row r="40" spans="1:29" s="62" customFormat="1" x14ac:dyDescent="0.25"/>
    <row r="41" spans="1:29" s="62" customFormat="1" x14ac:dyDescent="0.2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>
        <f>M36+M34+M18</f>
        <v>19</v>
      </c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30">
        <f>SUM(AB11:AB39)</f>
        <v>183.262</v>
      </c>
    </row>
    <row r="42" spans="1:29" s="62" customFormat="1" x14ac:dyDescent="0.25">
      <c r="A42" s="140"/>
      <c r="B42" s="140"/>
      <c r="C42" s="140"/>
      <c r="D42" s="140" t="s">
        <v>191</v>
      </c>
      <c r="E42" s="140"/>
      <c r="F42" s="140">
        <v>10594</v>
      </c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 t="s">
        <v>606</v>
      </c>
      <c r="AB42" s="130">
        <f>AB41/F42</f>
        <v>1.7298659618652068E-2</v>
      </c>
    </row>
    <row r="43" spans="1:29" s="62" customFormat="1" x14ac:dyDescent="0.25">
      <c r="A43" s="140"/>
      <c r="B43" s="140"/>
      <c r="C43" s="140"/>
      <c r="D43" s="140" t="s">
        <v>604</v>
      </c>
      <c r="E43" s="140"/>
      <c r="F43" s="140"/>
      <c r="G43" s="140"/>
      <c r="H43" s="140"/>
      <c r="I43" s="140"/>
      <c r="J43" s="140"/>
      <c r="K43" s="140"/>
      <c r="L43" s="140" t="s">
        <v>605</v>
      </c>
      <c r="M43" s="140">
        <f>M41/F42</f>
        <v>1.7934680007551443E-3</v>
      </c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30"/>
    </row>
    <row r="44" spans="1:29" s="62" customFormat="1" x14ac:dyDescent="0.25">
      <c r="A44" s="140"/>
      <c r="B44" s="140"/>
      <c r="C44" s="140"/>
      <c r="D44" s="140" t="s">
        <v>602</v>
      </c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 t="s">
        <v>606</v>
      </c>
      <c r="AB44" s="130">
        <f>AB42+Август!AB54</f>
        <v>0.67806050594676237</v>
      </c>
    </row>
    <row r="45" spans="1:29" s="62" customFormat="1" x14ac:dyDescent="0.25">
      <c r="A45" s="140"/>
      <c r="B45" s="140"/>
      <c r="C45" s="140"/>
      <c r="D45" s="140" t="s">
        <v>603</v>
      </c>
      <c r="E45" s="140"/>
      <c r="F45" s="140"/>
      <c r="G45" s="140"/>
      <c r="H45" s="140"/>
      <c r="I45" s="140"/>
      <c r="J45" s="140"/>
      <c r="K45" s="140"/>
      <c r="L45" s="140" t="s">
        <v>605</v>
      </c>
      <c r="M45" s="140">
        <f>M43+Август!M55</f>
        <v>0.27053048895601284</v>
      </c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30"/>
    </row>
    <row r="46" spans="1:29" s="62" customFormat="1" x14ac:dyDescent="0.25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30"/>
    </row>
    <row r="47" spans="1:29" s="62" customFormat="1" x14ac:dyDescent="0.25"/>
    <row r="48" spans="1:29" s="62" customFormat="1" x14ac:dyDescent="0.25"/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  <row r="1014" s="62" customFormat="1" x14ac:dyDescent="0.25"/>
    <row r="1015" s="62" customFormat="1" x14ac:dyDescent="0.25"/>
    <row r="1016" s="62" customFormat="1" x14ac:dyDescent="0.25"/>
    <row r="1017" s="62" customFormat="1" x14ac:dyDescent="0.25"/>
    <row r="1018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7"/>
  <sheetViews>
    <sheetView topLeftCell="C23" zoomScale="60" zoomScaleNormal="60" workbookViewId="0">
      <selection activeCell="AC20" activeCellId="4" sqref="AD39 AC31 AC25 AC24 AC20"/>
    </sheetView>
  </sheetViews>
  <sheetFormatPr defaultRowHeight="16.5" x14ac:dyDescent="0.3"/>
  <cols>
    <col min="1" max="1" width="9.140625" style="42" customWidth="1"/>
    <col min="2" max="2" width="21.140625" style="42" customWidth="1"/>
    <col min="3" max="3" width="9.140625" style="42" customWidth="1"/>
    <col min="4" max="4" width="20.5703125" style="42" customWidth="1"/>
    <col min="5" max="5" width="9.140625" style="42" customWidth="1"/>
    <col min="6" max="6" width="18.28515625" style="42" customWidth="1"/>
    <col min="7" max="7" width="16.140625" style="42" customWidth="1"/>
    <col min="8" max="9" width="9.140625" style="42" customWidth="1"/>
    <col min="10" max="12" width="9.140625" style="40"/>
    <col min="13" max="13" width="10.42578125" style="40" bestFit="1" customWidth="1"/>
    <col min="14" max="27" width="9.140625" style="40"/>
    <col min="28" max="28" width="14" style="40" bestFit="1" customWidth="1"/>
    <col min="29" max="16384" width="9.140625" style="40"/>
  </cols>
  <sheetData>
    <row r="1" spans="1:29" x14ac:dyDescent="0.25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29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67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29" ht="15" x14ac:dyDescent="0.25">
      <c r="A3" s="268" t="s">
        <v>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W3" s="43"/>
      <c r="X3" s="43"/>
      <c r="Y3" s="43"/>
      <c r="Z3" s="43"/>
      <c r="AA3" s="43"/>
    </row>
    <row r="4" spans="1:29" ht="15" x14ac:dyDescent="0.25">
      <c r="A4" s="269" t="s">
        <v>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44"/>
      <c r="V4" s="44"/>
      <c r="W4" s="44"/>
      <c r="X4" s="44"/>
      <c r="Y4" s="44"/>
      <c r="Z4" s="44"/>
      <c r="AA4" s="44"/>
    </row>
    <row r="5" spans="1:29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29" ht="32.25" customHeight="1" thickBot="1" x14ac:dyDescent="0.3">
      <c r="A6" s="271" t="s">
        <v>6</v>
      </c>
      <c r="B6" s="272"/>
      <c r="C6" s="272"/>
      <c r="D6" s="272"/>
      <c r="E6" s="272"/>
      <c r="F6" s="272"/>
      <c r="G6" s="272"/>
      <c r="H6" s="272"/>
      <c r="I6" s="273"/>
      <c r="J6" s="272" t="s">
        <v>7</v>
      </c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3"/>
      <c r="W6" s="276" t="s">
        <v>8</v>
      </c>
      <c r="X6" s="278" t="s">
        <v>9</v>
      </c>
      <c r="Y6" s="279"/>
      <c r="Z6" s="280"/>
      <c r="AA6" s="274" t="s">
        <v>10</v>
      </c>
    </row>
    <row r="7" spans="1:29" ht="171.75" customHeight="1" thickBot="1" x14ac:dyDescent="0.3">
      <c r="A7" s="276" t="s">
        <v>11</v>
      </c>
      <c r="B7" s="276" t="s">
        <v>12</v>
      </c>
      <c r="C7" s="276" t="s">
        <v>13</v>
      </c>
      <c r="D7" s="276" t="s">
        <v>14</v>
      </c>
      <c r="E7" s="276" t="s">
        <v>15</v>
      </c>
      <c r="F7" s="276" t="s">
        <v>16</v>
      </c>
      <c r="G7" s="276" t="s">
        <v>17</v>
      </c>
      <c r="H7" s="276" t="s">
        <v>18</v>
      </c>
      <c r="I7" s="276" t="s">
        <v>19</v>
      </c>
      <c r="J7" s="274" t="s">
        <v>20</v>
      </c>
      <c r="K7" s="276" t="s">
        <v>21</v>
      </c>
      <c r="L7" s="276" t="s">
        <v>22</v>
      </c>
      <c r="M7" s="271" t="s">
        <v>23</v>
      </c>
      <c r="N7" s="272"/>
      <c r="O7" s="272"/>
      <c r="P7" s="272"/>
      <c r="Q7" s="272"/>
      <c r="R7" s="272"/>
      <c r="S7" s="272"/>
      <c r="T7" s="272"/>
      <c r="U7" s="273"/>
      <c r="V7" s="276" t="s">
        <v>24</v>
      </c>
      <c r="W7" s="277"/>
      <c r="X7" s="281"/>
      <c r="Y7" s="282"/>
      <c r="Z7" s="283"/>
      <c r="AA7" s="275"/>
    </row>
    <row r="8" spans="1:29" ht="63.75" customHeight="1" thickBot="1" x14ac:dyDescent="0.3">
      <c r="A8" s="277"/>
      <c r="B8" s="277"/>
      <c r="C8" s="277"/>
      <c r="D8" s="277"/>
      <c r="E8" s="277"/>
      <c r="F8" s="277"/>
      <c r="G8" s="277"/>
      <c r="H8" s="277"/>
      <c r="I8" s="277"/>
      <c r="J8" s="275"/>
      <c r="K8" s="277"/>
      <c r="L8" s="277"/>
      <c r="M8" s="276" t="s">
        <v>25</v>
      </c>
      <c r="N8" s="271" t="s">
        <v>26</v>
      </c>
      <c r="O8" s="272"/>
      <c r="P8" s="273"/>
      <c r="Q8" s="271" t="s">
        <v>27</v>
      </c>
      <c r="R8" s="272"/>
      <c r="S8" s="272"/>
      <c r="T8" s="273"/>
      <c r="U8" s="276" t="s">
        <v>28</v>
      </c>
      <c r="V8" s="277"/>
      <c r="W8" s="277"/>
      <c r="X8" s="276" t="s">
        <v>29</v>
      </c>
      <c r="Y8" s="276" t="s">
        <v>30</v>
      </c>
      <c r="Z8" s="276" t="s">
        <v>31</v>
      </c>
      <c r="AA8" s="275"/>
    </row>
    <row r="9" spans="1:29" ht="71.25" customHeight="1" thickBot="1" x14ac:dyDescent="0.3">
      <c r="A9" s="277"/>
      <c r="B9" s="277"/>
      <c r="C9" s="277"/>
      <c r="D9" s="277"/>
      <c r="E9" s="277"/>
      <c r="F9" s="277"/>
      <c r="G9" s="277"/>
      <c r="H9" s="277"/>
      <c r="I9" s="277"/>
      <c r="J9" s="275"/>
      <c r="K9" s="277"/>
      <c r="L9" s="277"/>
      <c r="M9" s="277"/>
      <c r="N9" s="152" t="s">
        <v>32</v>
      </c>
      <c r="O9" s="152" t="s">
        <v>33</v>
      </c>
      <c r="P9" s="152" t="s">
        <v>34</v>
      </c>
      <c r="Q9" s="152" t="s">
        <v>35</v>
      </c>
      <c r="R9" s="152" t="s">
        <v>36</v>
      </c>
      <c r="S9" s="152" t="s">
        <v>37</v>
      </c>
      <c r="T9" s="152" t="s">
        <v>38</v>
      </c>
      <c r="U9" s="277"/>
      <c r="V9" s="277"/>
      <c r="W9" s="277"/>
      <c r="X9" s="277"/>
      <c r="Y9" s="277"/>
      <c r="Z9" s="277"/>
      <c r="AA9" s="275"/>
    </row>
    <row r="10" spans="1:29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29" s="159" customFormat="1" ht="87.75" customHeight="1" x14ac:dyDescent="0.25">
      <c r="A11" s="143">
        <v>1</v>
      </c>
      <c r="B11" s="153" t="s">
        <v>71</v>
      </c>
      <c r="C11" s="147" t="s">
        <v>53</v>
      </c>
      <c r="D11" s="202" t="s">
        <v>110</v>
      </c>
      <c r="E11" s="147" t="s">
        <v>73</v>
      </c>
      <c r="F11" s="154" t="s">
        <v>803</v>
      </c>
      <c r="G11" s="154" t="s">
        <v>804</v>
      </c>
      <c r="H11" s="147" t="s">
        <v>75</v>
      </c>
      <c r="I11" s="204">
        <v>3</v>
      </c>
      <c r="J11" s="156" t="s">
        <v>82</v>
      </c>
      <c r="K11" s="157"/>
      <c r="L11" s="157"/>
      <c r="M11" s="157">
        <v>136</v>
      </c>
      <c r="N11" s="157">
        <v>0</v>
      </c>
      <c r="O11" s="157">
        <v>0</v>
      </c>
      <c r="P11" s="157">
        <v>136</v>
      </c>
      <c r="Q11" s="157">
        <v>0</v>
      </c>
      <c r="R11" s="157">
        <v>0</v>
      </c>
      <c r="S11" s="157">
        <v>0</v>
      </c>
      <c r="T11" s="157">
        <v>136</v>
      </c>
      <c r="U11" s="157">
        <v>0</v>
      </c>
      <c r="V11" s="157">
        <v>66</v>
      </c>
      <c r="W11" s="157"/>
      <c r="X11" s="157"/>
      <c r="Y11" s="157"/>
      <c r="Z11" s="158"/>
      <c r="AA11" s="157">
        <v>1</v>
      </c>
    </row>
    <row r="12" spans="1:29" s="159" customFormat="1" ht="87.75" customHeight="1" x14ac:dyDescent="0.25">
      <c r="A12" s="165">
        <v>2</v>
      </c>
      <c r="B12" s="210" t="s">
        <v>859</v>
      </c>
      <c r="C12" s="201" t="s">
        <v>161</v>
      </c>
      <c r="D12" s="157" t="s">
        <v>860</v>
      </c>
      <c r="E12" s="201" t="s">
        <v>864</v>
      </c>
      <c r="F12" s="208" t="s">
        <v>861</v>
      </c>
      <c r="G12" s="208" t="s">
        <v>862</v>
      </c>
      <c r="H12" s="205" t="s">
        <v>45</v>
      </c>
      <c r="I12" s="206">
        <v>0.16600000000000001</v>
      </c>
      <c r="J12" s="157" t="s">
        <v>82</v>
      </c>
      <c r="K12" s="157"/>
      <c r="L12" s="157"/>
      <c r="M12" s="157">
        <v>9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9</v>
      </c>
      <c r="V12" s="157">
        <v>22</v>
      </c>
      <c r="W12" s="157"/>
      <c r="X12" s="157" t="s">
        <v>863</v>
      </c>
      <c r="Y12" s="207" t="s">
        <v>109</v>
      </c>
      <c r="Z12" s="207" t="s">
        <v>46</v>
      </c>
      <c r="AA12" s="207">
        <v>0</v>
      </c>
      <c r="AC12" s="159">
        <f>V12*I12</f>
        <v>3.6520000000000001</v>
      </c>
    </row>
    <row r="13" spans="1:29" s="159" customFormat="1" ht="87.75" customHeight="1" x14ac:dyDescent="0.25">
      <c r="A13" s="143">
        <v>3</v>
      </c>
      <c r="B13" s="168" t="s">
        <v>71</v>
      </c>
      <c r="C13" s="168" t="s">
        <v>53</v>
      </c>
      <c r="D13" s="168" t="s">
        <v>125</v>
      </c>
      <c r="E13" s="168" t="s">
        <v>73</v>
      </c>
      <c r="F13" s="160" t="s">
        <v>805</v>
      </c>
      <c r="G13" s="160" t="s">
        <v>806</v>
      </c>
      <c r="H13" s="168" t="s">
        <v>75</v>
      </c>
      <c r="I13" s="170">
        <v>2</v>
      </c>
      <c r="J13" s="168" t="s">
        <v>74</v>
      </c>
      <c r="K13" s="168"/>
      <c r="L13" s="168"/>
      <c r="M13" s="168">
        <v>63</v>
      </c>
      <c r="N13" s="168">
        <v>0</v>
      </c>
      <c r="O13" s="168">
        <v>0</v>
      </c>
      <c r="P13" s="168">
        <v>63</v>
      </c>
      <c r="Q13" s="168">
        <v>0</v>
      </c>
      <c r="R13" s="168">
        <v>0</v>
      </c>
      <c r="S13" s="168">
        <v>0</v>
      </c>
      <c r="T13" s="168">
        <v>63</v>
      </c>
      <c r="U13" s="168">
        <v>0</v>
      </c>
      <c r="V13" s="168">
        <v>21</v>
      </c>
      <c r="W13" s="168"/>
      <c r="X13" s="161"/>
      <c r="Y13" s="168"/>
      <c r="Z13" s="168"/>
      <c r="AA13" s="168">
        <v>1</v>
      </c>
    </row>
    <row r="14" spans="1:29" s="159" customFormat="1" ht="64.5" customHeight="1" x14ac:dyDescent="0.25">
      <c r="A14" s="165">
        <v>4</v>
      </c>
      <c r="B14" s="198" t="s">
        <v>71</v>
      </c>
      <c r="C14" s="198" t="s">
        <v>53</v>
      </c>
      <c r="D14" s="198" t="s">
        <v>284</v>
      </c>
      <c r="E14" s="198" t="s">
        <v>73</v>
      </c>
      <c r="F14" s="198" t="s">
        <v>807</v>
      </c>
      <c r="G14" s="190" t="s">
        <v>808</v>
      </c>
      <c r="H14" s="198" t="s">
        <v>45</v>
      </c>
      <c r="I14" s="198">
        <v>0.16600000000000001</v>
      </c>
      <c r="J14" s="203" t="s">
        <v>74</v>
      </c>
      <c r="K14" s="198"/>
      <c r="L14" s="198"/>
      <c r="M14" s="198">
        <v>68</v>
      </c>
      <c r="N14" s="198">
        <v>0</v>
      </c>
      <c r="O14" s="198">
        <v>0</v>
      </c>
      <c r="P14" s="198">
        <v>68</v>
      </c>
      <c r="Q14" s="198">
        <v>0</v>
      </c>
      <c r="R14" s="198">
        <v>0</v>
      </c>
      <c r="S14" s="198">
        <v>0</v>
      </c>
      <c r="T14" s="198">
        <v>68</v>
      </c>
      <c r="U14" s="198">
        <v>0</v>
      </c>
      <c r="V14" s="198">
        <v>12</v>
      </c>
      <c r="W14" s="198"/>
      <c r="X14" s="190" t="s">
        <v>809</v>
      </c>
      <c r="Y14" s="198" t="s">
        <v>109</v>
      </c>
      <c r="Z14" s="198" t="s">
        <v>46</v>
      </c>
      <c r="AA14" s="198">
        <v>0</v>
      </c>
      <c r="AC14" s="159">
        <f>V14*I14</f>
        <v>1.992</v>
      </c>
    </row>
    <row r="15" spans="1:29" s="159" customFormat="1" ht="64.5" customHeight="1" x14ac:dyDescent="0.25">
      <c r="A15" s="143">
        <v>5</v>
      </c>
      <c r="B15" s="196" t="s">
        <v>71</v>
      </c>
      <c r="C15" s="154" t="s">
        <v>53</v>
      </c>
      <c r="D15" s="154" t="s">
        <v>99</v>
      </c>
      <c r="E15" s="154" t="s">
        <v>73</v>
      </c>
      <c r="F15" s="169" t="s">
        <v>810</v>
      </c>
      <c r="G15" s="169" t="s">
        <v>811</v>
      </c>
      <c r="H15" s="154" t="s">
        <v>75</v>
      </c>
      <c r="I15" s="155">
        <v>1</v>
      </c>
      <c r="J15" s="154" t="s">
        <v>82</v>
      </c>
      <c r="K15" s="154"/>
      <c r="L15" s="154"/>
      <c r="M15" s="154">
        <v>92</v>
      </c>
      <c r="N15" s="154">
        <v>0</v>
      </c>
      <c r="O15" s="154">
        <v>0</v>
      </c>
      <c r="P15" s="154">
        <v>92</v>
      </c>
      <c r="Q15" s="154">
        <v>0</v>
      </c>
      <c r="R15" s="154">
        <v>0</v>
      </c>
      <c r="S15" s="154">
        <v>0</v>
      </c>
      <c r="T15" s="154">
        <v>92</v>
      </c>
      <c r="U15" s="154">
        <v>0</v>
      </c>
      <c r="V15" s="154">
        <v>23</v>
      </c>
      <c r="W15" s="154"/>
      <c r="X15" s="197"/>
      <c r="Y15" s="198"/>
      <c r="Z15" s="198"/>
      <c r="AA15" s="198">
        <v>1</v>
      </c>
    </row>
    <row r="16" spans="1:29" s="159" customFormat="1" ht="61.5" customHeight="1" x14ac:dyDescent="0.25">
      <c r="A16" s="165">
        <v>6</v>
      </c>
      <c r="B16" s="154" t="s">
        <v>71</v>
      </c>
      <c r="C16" s="154" t="s">
        <v>53</v>
      </c>
      <c r="D16" s="154" t="s">
        <v>280</v>
      </c>
      <c r="E16" s="154" t="s">
        <v>73</v>
      </c>
      <c r="F16" s="154" t="s">
        <v>812</v>
      </c>
      <c r="G16" s="154" t="s">
        <v>813</v>
      </c>
      <c r="H16" s="154" t="s">
        <v>45</v>
      </c>
      <c r="I16" s="154">
        <v>0.73</v>
      </c>
      <c r="J16" s="154" t="s">
        <v>82</v>
      </c>
      <c r="K16" s="154"/>
      <c r="L16" s="154"/>
      <c r="M16" s="154">
        <v>57</v>
      </c>
      <c r="N16" s="154">
        <v>0</v>
      </c>
      <c r="O16" s="154">
        <v>0</v>
      </c>
      <c r="P16" s="154">
        <v>57</v>
      </c>
      <c r="Q16" s="154">
        <v>0</v>
      </c>
      <c r="R16" s="154">
        <v>0</v>
      </c>
      <c r="S16" s="154">
        <v>0</v>
      </c>
      <c r="T16" s="154">
        <v>57</v>
      </c>
      <c r="U16" s="154">
        <v>0</v>
      </c>
      <c r="V16" s="154">
        <v>32</v>
      </c>
      <c r="W16" s="199"/>
      <c r="X16" s="169" t="s">
        <v>858</v>
      </c>
      <c r="Y16" s="196" t="s">
        <v>109</v>
      </c>
      <c r="Z16" s="154" t="s">
        <v>46</v>
      </c>
      <c r="AA16" s="154">
        <v>0</v>
      </c>
      <c r="AC16" s="159">
        <f>V16*I16</f>
        <v>23.36</v>
      </c>
    </row>
    <row r="17" spans="1:29" s="159" customFormat="1" ht="61.5" customHeight="1" x14ac:dyDescent="0.25">
      <c r="A17" s="143">
        <v>7</v>
      </c>
      <c r="B17" s="189" t="s">
        <v>71</v>
      </c>
      <c r="C17" s="189" t="s">
        <v>53</v>
      </c>
      <c r="D17" s="189" t="s">
        <v>271</v>
      </c>
      <c r="E17" s="189" t="s">
        <v>73</v>
      </c>
      <c r="F17" s="169" t="s">
        <v>814</v>
      </c>
      <c r="G17" s="169" t="s">
        <v>815</v>
      </c>
      <c r="H17" s="189" t="s">
        <v>75</v>
      </c>
      <c r="I17" s="191">
        <v>3</v>
      </c>
      <c r="J17" s="189" t="s">
        <v>82</v>
      </c>
      <c r="K17" s="189"/>
      <c r="L17" s="189"/>
      <c r="M17" s="189">
        <v>65</v>
      </c>
      <c r="N17" s="189">
        <v>0</v>
      </c>
      <c r="O17" s="189">
        <v>0</v>
      </c>
      <c r="P17" s="189">
        <v>65</v>
      </c>
      <c r="Q17" s="189">
        <v>0</v>
      </c>
      <c r="R17" s="189">
        <v>0</v>
      </c>
      <c r="S17" s="189">
        <v>0</v>
      </c>
      <c r="T17" s="189">
        <v>65</v>
      </c>
      <c r="U17" s="189">
        <v>0</v>
      </c>
      <c r="V17" s="189">
        <v>32</v>
      </c>
      <c r="W17" s="189"/>
      <c r="X17" s="192"/>
      <c r="Y17" s="189"/>
      <c r="Z17" s="189"/>
      <c r="AA17" s="189">
        <v>1</v>
      </c>
    </row>
    <row r="18" spans="1:29" s="159" customFormat="1" ht="78" customHeight="1" x14ac:dyDescent="0.25">
      <c r="A18" s="165">
        <v>8</v>
      </c>
      <c r="B18" s="154" t="s">
        <v>47</v>
      </c>
      <c r="C18" s="154" t="s">
        <v>40</v>
      </c>
      <c r="D18" s="154" t="s">
        <v>129</v>
      </c>
      <c r="E18" s="154" t="s">
        <v>73</v>
      </c>
      <c r="F18" s="154" t="s">
        <v>816</v>
      </c>
      <c r="G18" s="169" t="s">
        <v>817</v>
      </c>
      <c r="H18" s="154" t="s">
        <v>45</v>
      </c>
      <c r="I18" s="154">
        <v>7.6660000000000004</v>
      </c>
      <c r="J18" s="189" t="s">
        <v>82</v>
      </c>
      <c r="K18" s="154"/>
      <c r="L18" s="154"/>
      <c r="M18" s="154">
        <v>572</v>
      </c>
      <c r="N18" s="154">
        <v>0</v>
      </c>
      <c r="O18" s="154">
        <v>0</v>
      </c>
      <c r="P18" s="154">
        <v>572</v>
      </c>
      <c r="Q18" s="154">
        <v>0</v>
      </c>
      <c r="R18" s="154">
        <v>0</v>
      </c>
      <c r="S18" s="154">
        <v>0</v>
      </c>
      <c r="T18" s="154">
        <v>572</v>
      </c>
      <c r="U18" s="154">
        <v>0</v>
      </c>
      <c r="V18" s="154">
        <v>153</v>
      </c>
      <c r="W18" s="154"/>
      <c r="X18" s="169" t="s">
        <v>818</v>
      </c>
      <c r="Y18" s="169" t="s">
        <v>109</v>
      </c>
      <c r="Z18" s="154" t="s">
        <v>46</v>
      </c>
      <c r="AA18" s="154">
        <v>0</v>
      </c>
      <c r="AC18" s="159">
        <f>V18*I18</f>
        <v>1172.8980000000001</v>
      </c>
    </row>
    <row r="19" spans="1:29" s="159" customFormat="1" ht="78" customHeight="1" x14ac:dyDescent="0.25">
      <c r="A19" s="143">
        <v>9</v>
      </c>
      <c r="B19" s="153" t="s">
        <v>71</v>
      </c>
      <c r="C19" s="147" t="s">
        <v>53</v>
      </c>
      <c r="D19" s="147" t="s">
        <v>110</v>
      </c>
      <c r="E19" s="147" t="s">
        <v>73</v>
      </c>
      <c r="F19" s="169" t="s">
        <v>819</v>
      </c>
      <c r="G19" s="169" t="s">
        <v>820</v>
      </c>
      <c r="H19" s="147" t="s">
        <v>75</v>
      </c>
      <c r="I19" s="155">
        <v>1.5</v>
      </c>
      <c r="J19" s="156" t="s">
        <v>82</v>
      </c>
      <c r="K19" s="157"/>
      <c r="L19" s="157"/>
      <c r="M19" s="157">
        <v>136</v>
      </c>
      <c r="N19" s="157">
        <v>0</v>
      </c>
      <c r="O19" s="157">
        <v>0</v>
      </c>
      <c r="P19" s="157">
        <v>136</v>
      </c>
      <c r="Q19" s="157">
        <v>0</v>
      </c>
      <c r="R19" s="157">
        <v>0</v>
      </c>
      <c r="S19" s="157">
        <v>0</v>
      </c>
      <c r="T19" s="157">
        <v>136</v>
      </c>
      <c r="U19" s="157">
        <v>0</v>
      </c>
      <c r="V19" s="157">
        <v>12</v>
      </c>
      <c r="W19" s="157"/>
      <c r="X19" s="157"/>
      <c r="Y19" s="157"/>
      <c r="Z19" s="158"/>
      <c r="AA19" s="157">
        <v>1</v>
      </c>
    </row>
    <row r="20" spans="1:29" s="98" customFormat="1" ht="76.5" customHeight="1" x14ac:dyDescent="0.25">
      <c r="A20" s="165">
        <v>10</v>
      </c>
      <c r="B20" s="93" t="s">
        <v>71</v>
      </c>
      <c r="C20" s="93" t="s">
        <v>53</v>
      </c>
      <c r="D20" s="93" t="s">
        <v>821</v>
      </c>
      <c r="E20" s="93" t="s">
        <v>73</v>
      </c>
      <c r="F20" s="93" t="s">
        <v>822</v>
      </c>
      <c r="G20" s="94" t="s">
        <v>823</v>
      </c>
      <c r="H20" s="93" t="s">
        <v>45</v>
      </c>
      <c r="I20" s="93">
        <v>2.6659999999999999</v>
      </c>
      <c r="J20" s="200" t="s">
        <v>82</v>
      </c>
      <c r="K20" s="93"/>
      <c r="L20" s="93"/>
      <c r="M20" s="93">
        <v>165</v>
      </c>
      <c r="N20" s="93">
        <v>0</v>
      </c>
      <c r="O20" s="93">
        <v>0</v>
      </c>
      <c r="P20" s="93">
        <v>165</v>
      </c>
      <c r="Q20" s="93">
        <v>0</v>
      </c>
      <c r="R20" s="93">
        <v>0</v>
      </c>
      <c r="S20" s="93">
        <v>0</v>
      </c>
      <c r="T20" s="93">
        <v>165</v>
      </c>
      <c r="U20" s="93">
        <v>0</v>
      </c>
      <c r="V20" s="93">
        <v>33</v>
      </c>
      <c r="W20" s="93"/>
      <c r="X20" s="94" t="s">
        <v>824</v>
      </c>
      <c r="Y20" s="93" t="s">
        <v>70</v>
      </c>
      <c r="Z20" s="93" t="s">
        <v>46</v>
      </c>
      <c r="AA20" s="93">
        <v>1</v>
      </c>
      <c r="AB20" s="98">
        <f>M20*I20</f>
        <v>439.89</v>
      </c>
      <c r="AC20" s="98">
        <f>V20*I20</f>
        <v>87.977999999999994</v>
      </c>
    </row>
    <row r="21" spans="1:29" s="159" customFormat="1" ht="76.5" customHeight="1" x14ac:dyDescent="0.25">
      <c r="A21" s="143">
        <v>11</v>
      </c>
      <c r="B21" s="168" t="s">
        <v>71</v>
      </c>
      <c r="C21" s="168" t="s">
        <v>53</v>
      </c>
      <c r="D21" s="168" t="s">
        <v>81</v>
      </c>
      <c r="E21" s="168" t="s">
        <v>73</v>
      </c>
      <c r="F21" s="169" t="s">
        <v>825</v>
      </c>
      <c r="G21" s="169" t="s">
        <v>826</v>
      </c>
      <c r="H21" s="168" t="s">
        <v>75</v>
      </c>
      <c r="I21" s="170">
        <v>6.5</v>
      </c>
      <c r="J21" s="168" t="s">
        <v>82</v>
      </c>
      <c r="K21" s="168"/>
      <c r="L21" s="168"/>
      <c r="M21" s="168">
        <v>56</v>
      </c>
      <c r="N21" s="168">
        <v>0</v>
      </c>
      <c r="O21" s="168">
        <v>0</v>
      </c>
      <c r="P21" s="168">
        <v>56</v>
      </c>
      <c r="Q21" s="168">
        <v>0</v>
      </c>
      <c r="R21" s="168">
        <v>0</v>
      </c>
      <c r="S21" s="168">
        <v>0</v>
      </c>
      <c r="T21" s="168">
        <v>56</v>
      </c>
      <c r="U21" s="168">
        <v>0</v>
      </c>
      <c r="V21" s="168">
        <v>23</v>
      </c>
      <c r="W21" s="168"/>
      <c r="X21" s="161"/>
      <c r="Y21" s="168"/>
      <c r="Z21" s="168"/>
      <c r="AA21" s="168">
        <v>1</v>
      </c>
    </row>
    <row r="22" spans="1:29" s="159" customFormat="1" ht="76.5" customHeight="1" x14ac:dyDescent="0.25">
      <c r="A22" s="165">
        <v>12</v>
      </c>
      <c r="B22" s="154" t="s">
        <v>160</v>
      </c>
      <c r="C22" s="154" t="s">
        <v>48</v>
      </c>
      <c r="D22" s="154" t="s">
        <v>827</v>
      </c>
      <c r="E22" s="154" t="s">
        <v>42</v>
      </c>
      <c r="F22" s="154" t="s">
        <v>828</v>
      </c>
      <c r="G22" s="154" t="s">
        <v>829</v>
      </c>
      <c r="H22" s="154" t="s">
        <v>45</v>
      </c>
      <c r="I22" s="154">
        <v>0.23</v>
      </c>
      <c r="J22" s="168" t="s">
        <v>82</v>
      </c>
      <c r="K22" s="154"/>
      <c r="L22" s="154"/>
      <c r="M22" s="154">
        <v>1</v>
      </c>
      <c r="N22" s="154">
        <v>0</v>
      </c>
      <c r="O22" s="154">
        <v>0</v>
      </c>
      <c r="P22" s="154">
        <v>1</v>
      </c>
      <c r="Q22" s="154">
        <v>0</v>
      </c>
      <c r="R22" s="154">
        <v>0</v>
      </c>
      <c r="S22" s="154">
        <v>1</v>
      </c>
      <c r="T22" s="154">
        <v>0</v>
      </c>
      <c r="U22" s="154">
        <v>0</v>
      </c>
      <c r="V22" s="154">
        <v>12</v>
      </c>
      <c r="W22" s="154"/>
      <c r="X22" s="169" t="s">
        <v>830</v>
      </c>
      <c r="Y22" s="154" t="s">
        <v>57</v>
      </c>
      <c r="Z22" s="154" t="s">
        <v>46</v>
      </c>
      <c r="AA22" s="154">
        <v>0</v>
      </c>
      <c r="AC22" s="159">
        <f>V22*I22</f>
        <v>2.7600000000000002</v>
      </c>
    </row>
    <row r="23" spans="1:29" s="159" customFormat="1" ht="76.5" customHeight="1" x14ac:dyDescent="0.25">
      <c r="A23" s="143">
        <v>13</v>
      </c>
      <c r="B23" s="196" t="s">
        <v>71</v>
      </c>
      <c r="C23" s="154" t="s">
        <v>53</v>
      </c>
      <c r="D23" s="154" t="s">
        <v>99</v>
      </c>
      <c r="E23" s="154" t="s">
        <v>73</v>
      </c>
      <c r="F23" s="169" t="s">
        <v>831</v>
      </c>
      <c r="G23" s="169" t="s">
        <v>832</v>
      </c>
      <c r="H23" s="154" t="s">
        <v>75</v>
      </c>
      <c r="I23" s="155">
        <v>1.4159999999999999</v>
      </c>
      <c r="J23" s="154" t="s">
        <v>82</v>
      </c>
      <c r="K23" s="154"/>
      <c r="L23" s="154"/>
      <c r="M23" s="154">
        <v>92</v>
      </c>
      <c r="N23" s="154">
        <v>0</v>
      </c>
      <c r="O23" s="154">
        <v>0</v>
      </c>
      <c r="P23" s="154">
        <v>92</v>
      </c>
      <c r="Q23" s="154">
        <v>0</v>
      </c>
      <c r="R23" s="154">
        <v>0</v>
      </c>
      <c r="S23" s="154">
        <v>0</v>
      </c>
      <c r="T23" s="154">
        <v>92</v>
      </c>
      <c r="U23" s="154">
        <v>0</v>
      </c>
      <c r="V23" s="154">
        <v>24</v>
      </c>
      <c r="W23" s="154"/>
      <c r="X23" s="197"/>
      <c r="Y23" s="198"/>
      <c r="Z23" s="198"/>
      <c r="AA23" s="198">
        <v>1</v>
      </c>
    </row>
    <row r="24" spans="1:29" s="98" customFormat="1" ht="76.5" customHeight="1" x14ac:dyDescent="0.25">
      <c r="A24" s="165">
        <v>14</v>
      </c>
      <c r="B24" s="93" t="s">
        <v>71</v>
      </c>
      <c r="C24" s="93" t="s">
        <v>53</v>
      </c>
      <c r="D24" s="93" t="s">
        <v>833</v>
      </c>
      <c r="E24" s="93" t="s">
        <v>73</v>
      </c>
      <c r="F24" s="93" t="s">
        <v>834</v>
      </c>
      <c r="G24" s="93" t="s">
        <v>835</v>
      </c>
      <c r="H24" s="93" t="s">
        <v>45</v>
      </c>
      <c r="I24" s="93">
        <v>1.38</v>
      </c>
      <c r="J24" s="93" t="s">
        <v>82</v>
      </c>
      <c r="K24" s="93"/>
      <c r="L24" s="93"/>
      <c r="M24" s="93">
        <v>60</v>
      </c>
      <c r="N24" s="93">
        <v>0</v>
      </c>
      <c r="O24" s="93">
        <v>0</v>
      </c>
      <c r="P24" s="93">
        <v>60</v>
      </c>
      <c r="Q24" s="93">
        <v>0</v>
      </c>
      <c r="R24" s="93">
        <v>0</v>
      </c>
      <c r="S24" s="93">
        <v>0</v>
      </c>
      <c r="T24" s="93">
        <v>60</v>
      </c>
      <c r="U24" s="93">
        <v>0</v>
      </c>
      <c r="V24" s="93">
        <v>22</v>
      </c>
      <c r="W24" s="93"/>
      <c r="X24" s="94" t="s">
        <v>836</v>
      </c>
      <c r="Y24" s="93" t="s">
        <v>70</v>
      </c>
      <c r="Z24" s="93" t="s">
        <v>46</v>
      </c>
      <c r="AA24" s="93">
        <v>1</v>
      </c>
      <c r="AB24" s="98">
        <f>M24*I24</f>
        <v>82.8</v>
      </c>
      <c r="AC24" s="98">
        <f>V24*I24</f>
        <v>30.36</v>
      </c>
    </row>
    <row r="25" spans="1:29" s="98" customFormat="1" ht="75.75" customHeight="1" x14ac:dyDescent="0.25">
      <c r="A25" s="143">
        <v>15</v>
      </c>
      <c r="B25" s="93" t="s">
        <v>71</v>
      </c>
      <c r="C25" s="93" t="s">
        <v>53</v>
      </c>
      <c r="D25" s="93" t="s">
        <v>833</v>
      </c>
      <c r="E25" s="93" t="s">
        <v>73</v>
      </c>
      <c r="F25" s="93" t="s">
        <v>837</v>
      </c>
      <c r="G25" s="94" t="s">
        <v>838</v>
      </c>
      <c r="H25" s="93" t="s">
        <v>45</v>
      </c>
      <c r="I25" s="93">
        <v>6.3330000000000002</v>
      </c>
      <c r="J25" s="93" t="s">
        <v>82</v>
      </c>
      <c r="K25" s="93"/>
      <c r="L25" s="93"/>
      <c r="M25" s="93">
        <v>32</v>
      </c>
      <c r="N25" s="93">
        <v>0</v>
      </c>
      <c r="O25" s="93">
        <v>0</v>
      </c>
      <c r="P25" s="93">
        <v>32</v>
      </c>
      <c r="Q25" s="93">
        <v>0</v>
      </c>
      <c r="R25" s="93">
        <v>0</v>
      </c>
      <c r="S25" s="93">
        <v>0</v>
      </c>
      <c r="T25" s="93">
        <v>32</v>
      </c>
      <c r="U25" s="93">
        <v>0</v>
      </c>
      <c r="V25" s="93">
        <v>12</v>
      </c>
      <c r="W25" s="93"/>
      <c r="X25" s="94" t="s">
        <v>839</v>
      </c>
      <c r="Y25" s="93" t="s">
        <v>70</v>
      </c>
      <c r="Z25" s="93" t="s">
        <v>46</v>
      </c>
      <c r="AA25" s="93">
        <v>1</v>
      </c>
      <c r="AB25" s="98">
        <f>M25*I25</f>
        <v>202.65600000000001</v>
      </c>
      <c r="AC25" s="98">
        <f>V25*I25</f>
        <v>75.996000000000009</v>
      </c>
    </row>
    <row r="26" spans="1:29" s="159" customFormat="1" ht="75.75" customHeight="1" x14ac:dyDescent="0.25">
      <c r="A26" s="165">
        <v>16</v>
      </c>
      <c r="B26" s="143" t="s">
        <v>71</v>
      </c>
      <c r="C26" s="143" t="s">
        <v>53</v>
      </c>
      <c r="D26" s="143" t="s">
        <v>840</v>
      </c>
      <c r="E26" s="143">
        <v>0.38</v>
      </c>
      <c r="F26" s="169" t="s">
        <v>841</v>
      </c>
      <c r="G26" s="169" t="s">
        <v>842</v>
      </c>
      <c r="H26" s="143" t="s">
        <v>75</v>
      </c>
      <c r="I26" s="186">
        <v>3</v>
      </c>
      <c r="J26" s="143" t="s">
        <v>74</v>
      </c>
      <c r="K26" s="143"/>
      <c r="L26" s="143"/>
      <c r="M26" s="143">
        <v>10</v>
      </c>
      <c r="N26" s="143">
        <v>0</v>
      </c>
      <c r="O26" s="143">
        <v>0</v>
      </c>
      <c r="P26" s="143">
        <v>10</v>
      </c>
      <c r="Q26" s="143">
        <v>0</v>
      </c>
      <c r="R26" s="143">
        <v>0</v>
      </c>
      <c r="S26" s="143">
        <v>0</v>
      </c>
      <c r="T26" s="143">
        <v>10</v>
      </c>
      <c r="U26" s="143">
        <v>0</v>
      </c>
      <c r="V26" s="143">
        <v>10</v>
      </c>
      <c r="W26" s="143"/>
      <c r="X26" s="144"/>
      <c r="Y26" s="143"/>
      <c r="Z26" s="143"/>
      <c r="AA26" s="143">
        <v>1</v>
      </c>
    </row>
    <row r="27" spans="1:29" s="159" customFormat="1" ht="75.75" customHeight="1" x14ac:dyDescent="0.25">
      <c r="A27" s="143">
        <v>17</v>
      </c>
      <c r="B27" s="154" t="s">
        <v>160</v>
      </c>
      <c r="C27" s="154" t="s">
        <v>48</v>
      </c>
      <c r="D27" s="169" t="s">
        <v>843</v>
      </c>
      <c r="E27" s="154" t="s">
        <v>42</v>
      </c>
      <c r="F27" s="169" t="s">
        <v>844</v>
      </c>
      <c r="G27" s="169" t="s">
        <v>845</v>
      </c>
      <c r="H27" s="143" t="s">
        <v>75</v>
      </c>
      <c r="I27" s="154">
        <v>0.33300000000000002</v>
      </c>
      <c r="J27" s="168" t="s">
        <v>82</v>
      </c>
      <c r="K27" s="154"/>
      <c r="L27" s="154"/>
      <c r="M27" s="154">
        <v>1</v>
      </c>
      <c r="N27" s="154">
        <v>0</v>
      </c>
      <c r="O27" s="154">
        <v>0</v>
      </c>
      <c r="P27" s="154">
        <v>1</v>
      </c>
      <c r="Q27" s="154">
        <v>0</v>
      </c>
      <c r="R27" s="154">
        <v>0</v>
      </c>
      <c r="S27" s="154">
        <v>1</v>
      </c>
      <c r="T27" s="154">
        <v>0</v>
      </c>
      <c r="U27" s="154">
        <v>0</v>
      </c>
      <c r="V27" s="154">
        <v>12</v>
      </c>
      <c r="W27" s="154"/>
      <c r="X27" s="169"/>
      <c r="Y27" s="154"/>
      <c r="Z27" s="154"/>
      <c r="AA27" s="154">
        <v>1</v>
      </c>
    </row>
    <row r="28" spans="1:29" s="185" customFormat="1" ht="80.25" customHeight="1" x14ac:dyDescent="0.25">
      <c r="A28" s="165">
        <v>18</v>
      </c>
      <c r="B28" s="154" t="s">
        <v>47</v>
      </c>
      <c r="C28" s="154" t="s">
        <v>53</v>
      </c>
      <c r="D28" s="154" t="s">
        <v>88</v>
      </c>
      <c r="E28" s="154" t="s">
        <v>73</v>
      </c>
      <c r="F28" s="154" t="s">
        <v>846</v>
      </c>
      <c r="G28" s="154" t="s">
        <v>847</v>
      </c>
      <c r="H28" s="154" t="s">
        <v>45</v>
      </c>
      <c r="I28" s="154">
        <v>0.02</v>
      </c>
      <c r="J28" s="143" t="s">
        <v>74</v>
      </c>
      <c r="K28" s="154"/>
      <c r="L28" s="154"/>
      <c r="M28" s="154">
        <v>45</v>
      </c>
      <c r="N28" s="154">
        <v>0</v>
      </c>
      <c r="O28" s="154">
        <v>0</v>
      </c>
      <c r="P28" s="154">
        <v>45</v>
      </c>
      <c r="Q28" s="154">
        <v>0</v>
      </c>
      <c r="R28" s="154">
        <v>0</v>
      </c>
      <c r="S28" s="154">
        <v>0</v>
      </c>
      <c r="T28" s="154">
        <v>45</v>
      </c>
      <c r="U28" s="154">
        <v>0</v>
      </c>
      <c r="V28" s="154">
        <v>10</v>
      </c>
      <c r="W28" s="154"/>
      <c r="X28" s="169" t="s">
        <v>848</v>
      </c>
      <c r="Y28" s="154" t="s">
        <v>109</v>
      </c>
      <c r="Z28" s="154" t="s">
        <v>46</v>
      </c>
      <c r="AA28" s="154">
        <v>0</v>
      </c>
      <c r="AB28" s="184"/>
      <c r="AC28" s="184">
        <f>V28*I28</f>
        <v>0.2</v>
      </c>
    </row>
    <row r="29" spans="1:29" s="62" customFormat="1" ht="45" x14ac:dyDescent="0.25">
      <c r="A29" s="143">
        <v>19</v>
      </c>
      <c r="B29" s="143" t="s">
        <v>71</v>
      </c>
      <c r="C29" s="143" t="s">
        <v>53</v>
      </c>
      <c r="D29" s="143" t="s">
        <v>849</v>
      </c>
      <c r="E29" s="143">
        <v>0.38</v>
      </c>
      <c r="F29" s="169" t="s">
        <v>850</v>
      </c>
      <c r="G29" s="169" t="s">
        <v>851</v>
      </c>
      <c r="H29" s="143" t="s">
        <v>75</v>
      </c>
      <c r="I29" s="186">
        <v>1</v>
      </c>
      <c r="J29" s="143" t="s">
        <v>74</v>
      </c>
      <c r="K29" s="143"/>
      <c r="L29" s="143"/>
      <c r="M29" s="143">
        <v>22</v>
      </c>
      <c r="N29" s="143">
        <v>0</v>
      </c>
      <c r="O29" s="143">
        <v>0</v>
      </c>
      <c r="P29" s="143">
        <v>22</v>
      </c>
      <c r="Q29" s="143">
        <v>0</v>
      </c>
      <c r="R29" s="143">
        <v>0</v>
      </c>
      <c r="S29" s="143">
        <v>0</v>
      </c>
      <c r="T29" s="143">
        <v>22</v>
      </c>
      <c r="U29" s="143">
        <v>0</v>
      </c>
      <c r="V29" s="143">
        <v>10</v>
      </c>
      <c r="W29" s="143"/>
      <c r="X29" s="144"/>
      <c r="Y29" s="143"/>
      <c r="Z29" s="143"/>
      <c r="AA29" s="143">
        <v>1</v>
      </c>
      <c r="AB29" s="61"/>
      <c r="AC29" s="61"/>
    </row>
    <row r="30" spans="1:29" s="62" customFormat="1" ht="45" x14ac:dyDescent="0.25">
      <c r="A30" s="165">
        <v>20</v>
      </c>
      <c r="B30" s="168" t="s">
        <v>71</v>
      </c>
      <c r="C30" s="168" t="s">
        <v>53</v>
      </c>
      <c r="D30" s="168" t="s">
        <v>81</v>
      </c>
      <c r="E30" s="168" t="s">
        <v>73</v>
      </c>
      <c r="F30" s="169" t="s">
        <v>852</v>
      </c>
      <c r="G30" s="169" t="s">
        <v>853</v>
      </c>
      <c r="H30" s="168" t="s">
        <v>75</v>
      </c>
      <c r="I30" s="170">
        <v>2</v>
      </c>
      <c r="J30" s="168" t="s">
        <v>82</v>
      </c>
      <c r="K30" s="168"/>
      <c r="L30" s="168"/>
      <c r="M30" s="168">
        <v>56</v>
      </c>
      <c r="N30" s="168">
        <v>0</v>
      </c>
      <c r="O30" s="168">
        <v>0</v>
      </c>
      <c r="P30" s="168">
        <v>56</v>
      </c>
      <c r="Q30" s="168">
        <v>0</v>
      </c>
      <c r="R30" s="168">
        <v>0</v>
      </c>
      <c r="S30" s="168">
        <v>0</v>
      </c>
      <c r="T30" s="168">
        <v>56</v>
      </c>
      <c r="U30" s="168">
        <v>0</v>
      </c>
      <c r="V30" s="168">
        <v>23</v>
      </c>
      <c r="W30" s="168"/>
      <c r="X30" s="161"/>
      <c r="Y30" s="168"/>
      <c r="Z30" s="168"/>
      <c r="AA30" s="168">
        <v>1</v>
      </c>
      <c r="AB30" s="61"/>
      <c r="AC30" s="61"/>
    </row>
    <row r="31" spans="1:29" s="62" customFormat="1" ht="45" x14ac:dyDescent="0.25">
      <c r="A31" s="143">
        <v>21</v>
      </c>
      <c r="B31" s="93" t="s">
        <v>71</v>
      </c>
      <c r="C31" s="93" t="s">
        <v>53</v>
      </c>
      <c r="D31" s="143" t="s">
        <v>854</v>
      </c>
      <c r="E31" s="143">
        <v>0.38</v>
      </c>
      <c r="F31" s="169" t="s">
        <v>855</v>
      </c>
      <c r="G31" s="169" t="s">
        <v>856</v>
      </c>
      <c r="H31" s="93" t="s">
        <v>45</v>
      </c>
      <c r="I31" s="134">
        <v>3</v>
      </c>
      <c r="J31" s="93" t="s">
        <v>82</v>
      </c>
      <c r="K31" s="93"/>
      <c r="L31" s="93"/>
      <c r="M31" s="93">
        <v>12</v>
      </c>
      <c r="N31" s="93">
        <v>0</v>
      </c>
      <c r="O31" s="93">
        <v>0</v>
      </c>
      <c r="P31" s="93">
        <v>12</v>
      </c>
      <c r="Q31" s="93">
        <v>0</v>
      </c>
      <c r="R31" s="93">
        <v>0</v>
      </c>
      <c r="S31" s="93">
        <v>0</v>
      </c>
      <c r="T31" s="93">
        <v>12</v>
      </c>
      <c r="U31" s="93">
        <v>0</v>
      </c>
      <c r="V31" s="93">
        <v>6</v>
      </c>
      <c r="W31" s="93"/>
      <c r="X31" s="94" t="s">
        <v>857</v>
      </c>
      <c r="Y31" s="93" t="s">
        <v>70</v>
      </c>
      <c r="Z31" s="93" t="s">
        <v>46</v>
      </c>
      <c r="AA31" s="93">
        <v>1</v>
      </c>
      <c r="AB31" s="61">
        <f>M31*I31</f>
        <v>36</v>
      </c>
      <c r="AC31" s="61">
        <f>V31*I31</f>
        <v>18</v>
      </c>
    </row>
    <row r="32" spans="1:29" s="62" customFormat="1" x14ac:dyDescent="0.25">
      <c r="AB32" s="61"/>
      <c r="AC32" s="61"/>
    </row>
    <row r="33" spans="4:29" s="62" customFormat="1" x14ac:dyDescent="0.25">
      <c r="M33" s="62">
        <f>M31+M25+M24+M20</f>
        <v>269</v>
      </c>
      <c r="AB33" s="61">
        <f>SUM(AB11:AB31)</f>
        <v>761.346</v>
      </c>
      <c r="AC33" s="61"/>
    </row>
    <row r="34" spans="4:29" s="62" customFormat="1" x14ac:dyDescent="0.25">
      <c r="D34" s="140" t="s">
        <v>191</v>
      </c>
      <c r="E34" s="140"/>
      <c r="F34" s="140">
        <v>10594</v>
      </c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 t="s">
        <v>606</v>
      </c>
      <c r="AB34" s="130">
        <f>AB33/F34</f>
        <v>7.1865773079101372E-2</v>
      </c>
      <c r="AC34" s="61"/>
    </row>
    <row r="35" spans="4:29" s="62" customFormat="1" x14ac:dyDescent="0.25">
      <c r="D35" s="140" t="s">
        <v>604</v>
      </c>
      <c r="E35" s="140"/>
      <c r="F35" s="140"/>
      <c r="G35" s="140"/>
      <c r="H35" s="140"/>
      <c r="I35" s="140"/>
      <c r="J35" s="140"/>
      <c r="K35" s="140"/>
      <c r="L35" s="140" t="s">
        <v>605</v>
      </c>
      <c r="M35" s="140">
        <f>M33/F34</f>
        <v>2.5391731168585993E-2</v>
      </c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30"/>
      <c r="AC35" s="61"/>
    </row>
    <row r="36" spans="4:29" s="62" customFormat="1" x14ac:dyDescent="0.25">
      <c r="D36" s="140" t="s">
        <v>602</v>
      </c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 t="s">
        <v>606</v>
      </c>
      <c r="AB36" s="130">
        <f>AB34+Сентябрь!AB44</f>
        <v>0.74992627902586373</v>
      </c>
    </row>
    <row r="37" spans="4:29" s="62" customFormat="1" x14ac:dyDescent="0.25">
      <c r="D37" s="140" t="s">
        <v>603</v>
      </c>
      <c r="E37" s="140"/>
      <c r="F37" s="140"/>
      <c r="G37" s="140"/>
      <c r="H37" s="140"/>
      <c r="I37" s="140"/>
      <c r="J37" s="140"/>
      <c r="K37" s="140"/>
      <c r="L37" s="140" t="s">
        <v>605</v>
      </c>
      <c r="M37" s="140">
        <f>M35+Сентябрь!M45</f>
        <v>0.29592222012459884</v>
      </c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30"/>
    </row>
    <row r="38" spans="4:29" s="62" customFormat="1" x14ac:dyDescent="0.25"/>
    <row r="39" spans="4:29" s="62" customFormat="1" x14ac:dyDescent="0.25"/>
    <row r="40" spans="4:29" s="62" customFormat="1" x14ac:dyDescent="0.25"/>
    <row r="41" spans="4:29" s="62" customFormat="1" x14ac:dyDescent="0.25"/>
    <row r="42" spans="4:29" s="62" customFormat="1" x14ac:dyDescent="0.25"/>
    <row r="43" spans="4:29" s="62" customFormat="1" x14ac:dyDescent="0.25"/>
    <row r="44" spans="4:29" s="62" customFormat="1" x14ac:dyDescent="0.25"/>
    <row r="45" spans="4:29" s="62" customFormat="1" x14ac:dyDescent="0.25"/>
    <row r="46" spans="4:29" s="62" customFormat="1" x14ac:dyDescent="0.25"/>
    <row r="47" spans="4:29" s="62" customFormat="1" x14ac:dyDescent="0.25"/>
    <row r="48" spans="4:29" s="62" customFormat="1" x14ac:dyDescent="0.25"/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  <row r="1014" s="62" customFormat="1" x14ac:dyDescent="0.25"/>
    <row r="1015" s="62" customFormat="1" x14ac:dyDescent="0.25"/>
    <row r="1016" s="62" customFormat="1" x14ac:dyDescent="0.25"/>
    <row r="1017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5"/>
  <sheetViews>
    <sheetView topLeftCell="C32" zoomScale="62" zoomScaleNormal="62" workbookViewId="0">
      <selection activeCell="C43" sqref="C40:AB43"/>
    </sheetView>
  </sheetViews>
  <sheetFormatPr defaultRowHeight="16.5" x14ac:dyDescent="0.3"/>
  <cols>
    <col min="1" max="1" width="9.140625" style="42" customWidth="1"/>
    <col min="2" max="2" width="18.28515625" style="42" customWidth="1"/>
    <col min="3" max="3" width="9.140625" style="42" customWidth="1"/>
    <col min="4" max="4" width="14.7109375" style="42" customWidth="1"/>
    <col min="5" max="5" width="9.140625" style="42" customWidth="1"/>
    <col min="6" max="6" width="18.28515625" style="42" customWidth="1"/>
    <col min="7" max="7" width="18" style="42" customWidth="1"/>
    <col min="8" max="9" width="9.140625" style="42" customWidth="1"/>
    <col min="10" max="12" width="9.140625" style="40"/>
    <col min="13" max="13" width="11.42578125" style="40" bestFit="1" customWidth="1"/>
    <col min="14" max="23" width="9.140625" style="40"/>
    <col min="24" max="24" width="10" style="40" customWidth="1"/>
    <col min="25" max="25" width="11.7109375" style="40" bestFit="1" customWidth="1"/>
    <col min="26" max="27" width="9.140625" style="40"/>
    <col min="28" max="28" width="13.5703125" style="40" bestFit="1" customWidth="1"/>
    <col min="29" max="16384" width="9.140625" style="40"/>
  </cols>
  <sheetData>
    <row r="1" spans="1:29" x14ac:dyDescent="0.25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29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68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29" ht="15" x14ac:dyDescent="0.25">
      <c r="A3" s="268" t="s">
        <v>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W3" s="43"/>
      <c r="X3" s="43"/>
      <c r="Y3" s="43"/>
      <c r="Z3" s="43"/>
      <c r="AA3" s="43"/>
    </row>
    <row r="4" spans="1:29" ht="15" x14ac:dyDescent="0.25">
      <c r="A4" s="269" t="s">
        <v>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44"/>
      <c r="V4" s="44"/>
      <c r="W4" s="44"/>
      <c r="X4" s="44"/>
      <c r="Y4" s="44"/>
      <c r="Z4" s="44"/>
      <c r="AA4" s="44"/>
    </row>
    <row r="5" spans="1:29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29" ht="32.25" customHeight="1" thickBot="1" x14ac:dyDescent="0.3">
      <c r="A6" s="271" t="s">
        <v>6</v>
      </c>
      <c r="B6" s="272"/>
      <c r="C6" s="272"/>
      <c r="D6" s="272"/>
      <c r="E6" s="272"/>
      <c r="F6" s="272"/>
      <c r="G6" s="272"/>
      <c r="H6" s="272"/>
      <c r="I6" s="273"/>
      <c r="J6" s="272" t="s">
        <v>7</v>
      </c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3"/>
      <c r="W6" s="276" t="s">
        <v>8</v>
      </c>
      <c r="X6" s="278" t="s">
        <v>9</v>
      </c>
      <c r="Y6" s="279"/>
      <c r="Z6" s="280"/>
      <c r="AA6" s="274" t="s">
        <v>10</v>
      </c>
    </row>
    <row r="7" spans="1:29" ht="171.75" customHeight="1" thickBot="1" x14ac:dyDescent="0.3">
      <c r="A7" s="276" t="s">
        <v>11</v>
      </c>
      <c r="B7" s="276" t="s">
        <v>12</v>
      </c>
      <c r="C7" s="276" t="s">
        <v>13</v>
      </c>
      <c r="D7" s="276" t="s">
        <v>14</v>
      </c>
      <c r="E7" s="276" t="s">
        <v>15</v>
      </c>
      <c r="F7" s="276" t="s">
        <v>16</v>
      </c>
      <c r="G7" s="276" t="s">
        <v>17</v>
      </c>
      <c r="H7" s="276" t="s">
        <v>18</v>
      </c>
      <c r="I7" s="276" t="s">
        <v>19</v>
      </c>
      <c r="J7" s="274" t="s">
        <v>20</v>
      </c>
      <c r="K7" s="276" t="s">
        <v>21</v>
      </c>
      <c r="L7" s="276" t="s">
        <v>22</v>
      </c>
      <c r="M7" s="271" t="s">
        <v>23</v>
      </c>
      <c r="N7" s="272"/>
      <c r="O7" s="272"/>
      <c r="P7" s="272"/>
      <c r="Q7" s="272"/>
      <c r="R7" s="272"/>
      <c r="S7" s="272"/>
      <c r="T7" s="272"/>
      <c r="U7" s="273"/>
      <c r="V7" s="276" t="s">
        <v>24</v>
      </c>
      <c r="W7" s="277"/>
      <c r="X7" s="281"/>
      <c r="Y7" s="282"/>
      <c r="Z7" s="283"/>
      <c r="AA7" s="275"/>
    </row>
    <row r="8" spans="1:29" ht="63.75" customHeight="1" thickBot="1" x14ac:dyDescent="0.3">
      <c r="A8" s="277"/>
      <c r="B8" s="277"/>
      <c r="C8" s="277"/>
      <c r="D8" s="277"/>
      <c r="E8" s="277"/>
      <c r="F8" s="277"/>
      <c r="G8" s="277"/>
      <c r="H8" s="277"/>
      <c r="I8" s="277"/>
      <c r="J8" s="275"/>
      <c r="K8" s="277"/>
      <c r="L8" s="277"/>
      <c r="M8" s="276" t="s">
        <v>25</v>
      </c>
      <c r="N8" s="271" t="s">
        <v>26</v>
      </c>
      <c r="O8" s="272"/>
      <c r="P8" s="273"/>
      <c r="Q8" s="271" t="s">
        <v>27</v>
      </c>
      <c r="R8" s="272"/>
      <c r="S8" s="272"/>
      <c r="T8" s="273"/>
      <c r="U8" s="276" t="s">
        <v>28</v>
      </c>
      <c r="V8" s="277"/>
      <c r="W8" s="277"/>
      <c r="X8" s="276" t="s">
        <v>29</v>
      </c>
      <c r="Y8" s="276" t="s">
        <v>30</v>
      </c>
      <c r="Z8" s="276" t="s">
        <v>31</v>
      </c>
      <c r="AA8" s="275"/>
    </row>
    <row r="9" spans="1:29" ht="71.25" customHeight="1" thickBot="1" x14ac:dyDescent="0.3">
      <c r="A9" s="277"/>
      <c r="B9" s="277"/>
      <c r="C9" s="277"/>
      <c r="D9" s="277"/>
      <c r="E9" s="277"/>
      <c r="F9" s="277"/>
      <c r="G9" s="277"/>
      <c r="H9" s="277"/>
      <c r="I9" s="277"/>
      <c r="J9" s="275"/>
      <c r="K9" s="277"/>
      <c r="L9" s="277"/>
      <c r="M9" s="277"/>
      <c r="N9" s="209" t="s">
        <v>32</v>
      </c>
      <c r="O9" s="209" t="s">
        <v>33</v>
      </c>
      <c r="P9" s="209" t="s">
        <v>34</v>
      </c>
      <c r="Q9" s="209" t="s">
        <v>35</v>
      </c>
      <c r="R9" s="209" t="s">
        <v>36</v>
      </c>
      <c r="S9" s="209" t="s">
        <v>37</v>
      </c>
      <c r="T9" s="209" t="s">
        <v>38</v>
      </c>
      <c r="U9" s="277"/>
      <c r="V9" s="277"/>
      <c r="W9" s="277"/>
      <c r="X9" s="277"/>
      <c r="Y9" s="277"/>
      <c r="Z9" s="277"/>
      <c r="AA9" s="275"/>
    </row>
    <row r="10" spans="1:29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29" ht="90" customHeight="1" x14ac:dyDescent="0.25">
      <c r="A11" s="127">
        <v>1</v>
      </c>
      <c r="B11" s="51" t="s">
        <v>71</v>
      </c>
      <c r="C11" s="51" t="s">
        <v>53</v>
      </c>
      <c r="D11" s="127" t="s">
        <v>865</v>
      </c>
      <c r="E11" s="127">
        <v>0.38</v>
      </c>
      <c r="F11" s="51" t="s">
        <v>866</v>
      </c>
      <c r="G11" s="51" t="s">
        <v>867</v>
      </c>
      <c r="H11" s="51" t="s">
        <v>75</v>
      </c>
      <c r="I11" s="52">
        <v>5</v>
      </c>
      <c r="J11" s="51" t="s">
        <v>82</v>
      </c>
      <c r="K11" s="51"/>
      <c r="L11" s="51"/>
      <c r="M11" s="51">
        <v>12</v>
      </c>
      <c r="N11" s="51">
        <v>0</v>
      </c>
      <c r="O11" s="51">
        <v>0</v>
      </c>
      <c r="P11" s="51">
        <v>12</v>
      </c>
      <c r="Q11" s="51">
        <v>0</v>
      </c>
      <c r="R11" s="51">
        <v>0</v>
      </c>
      <c r="S11" s="51">
        <v>0</v>
      </c>
      <c r="T11" s="51">
        <v>12</v>
      </c>
      <c r="U11" s="51">
        <v>0</v>
      </c>
      <c r="V11" s="51">
        <v>6</v>
      </c>
      <c r="W11" s="51"/>
      <c r="X11" s="60"/>
      <c r="Y11" s="51"/>
      <c r="Z11" s="51"/>
      <c r="AA11" s="51">
        <v>1</v>
      </c>
    </row>
    <row r="12" spans="1:29" ht="78.75" customHeight="1" x14ac:dyDescent="0.25">
      <c r="A12" s="51">
        <v>2</v>
      </c>
      <c r="B12" s="51" t="s">
        <v>71</v>
      </c>
      <c r="C12" s="51" t="s">
        <v>53</v>
      </c>
      <c r="D12" s="51" t="s">
        <v>280</v>
      </c>
      <c r="E12" s="51" t="s">
        <v>73</v>
      </c>
      <c r="F12" s="51" t="s">
        <v>868</v>
      </c>
      <c r="G12" s="51" t="s">
        <v>869</v>
      </c>
      <c r="H12" s="51" t="s">
        <v>45</v>
      </c>
      <c r="I12" s="51">
        <v>0.63</v>
      </c>
      <c r="J12" s="51" t="s">
        <v>82</v>
      </c>
      <c r="K12" s="51"/>
      <c r="L12" s="51"/>
      <c r="M12" s="51">
        <v>57</v>
      </c>
      <c r="N12" s="51">
        <v>0</v>
      </c>
      <c r="O12" s="51">
        <v>0</v>
      </c>
      <c r="P12" s="51">
        <v>57</v>
      </c>
      <c r="Q12" s="51">
        <v>0</v>
      </c>
      <c r="R12" s="51">
        <v>0</v>
      </c>
      <c r="S12" s="51">
        <v>0</v>
      </c>
      <c r="T12" s="51">
        <v>57</v>
      </c>
      <c r="U12" s="51">
        <v>0</v>
      </c>
      <c r="V12" s="51">
        <v>22</v>
      </c>
      <c r="W12" s="51"/>
      <c r="X12" s="60" t="s">
        <v>870</v>
      </c>
      <c r="Y12" s="51" t="s">
        <v>109</v>
      </c>
      <c r="Z12" s="51" t="s">
        <v>46</v>
      </c>
      <c r="AA12" s="51">
        <v>0</v>
      </c>
      <c r="AC12" s="40">
        <f>V12*I12</f>
        <v>13.86</v>
      </c>
    </row>
    <row r="13" spans="1:29" s="98" customFormat="1" ht="78.75" customHeight="1" x14ac:dyDescent="0.25">
      <c r="A13" s="122">
        <v>3</v>
      </c>
      <c r="B13" s="93" t="s">
        <v>71</v>
      </c>
      <c r="C13" s="93" t="s">
        <v>53</v>
      </c>
      <c r="D13" s="93" t="s">
        <v>871</v>
      </c>
      <c r="E13" s="93" t="s">
        <v>73</v>
      </c>
      <c r="F13" s="93" t="s">
        <v>872</v>
      </c>
      <c r="G13" s="93" t="s">
        <v>873</v>
      </c>
      <c r="H13" s="93" t="s">
        <v>45</v>
      </c>
      <c r="I13" s="93">
        <v>11.083</v>
      </c>
      <c r="J13" s="93" t="s">
        <v>82</v>
      </c>
      <c r="K13" s="93"/>
      <c r="L13" s="93"/>
      <c r="M13" s="93">
        <v>47</v>
      </c>
      <c r="N13" s="93">
        <v>0</v>
      </c>
      <c r="O13" s="93">
        <v>0</v>
      </c>
      <c r="P13" s="93">
        <v>47</v>
      </c>
      <c r="Q13" s="93">
        <v>0</v>
      </c>
      <c r="R13" s="93">
        <v>0</v>
      </c>
      <c r="S13" s="93">
        <v>0</v>
      </c>
      <c r="T13" s="93">
        <v>47</v>
      </c>
      <c r="U13" s="93">
        <v>0</v>
      </c>
      <c r="V13" s="93">
        <v>12</v>
      </c>
      <c r="W13" s="93"/>
      <c r="X13" s="94" t="s">
        <v>874</v>
      </c>
      <c r="Y13" s="97" t="s">
        <v>70</v>
      </c>
      <c r="Z13" s="93" t="s">
        <v>441</v>
      </c>
      <c r="AA13" s="93">
        <v>1</v>
      </c>
      <c r="AB13" s="98">
        <f>M13*I13</f>
        <v>520.90099999999995</v>
      </c>
      <c r="AC13" s="98">
        <f>V13*I13</f>
        <v>132.99600000000001</v>
      </c>
    </row>
    <row r="14" spans="1:29" ht="82.5" customHeight="1" x14ac:dyDescent="0.25">
      <c r="A14" s="51">
        <v>4</v>
      </c>
      <c r="B14" s="51" t="s">
        <v>71</v>
      </c>
      <c r="C14" s="51" t="s">
        <v>53</v>
      </c>
      <c r="D14" s="51" t="s">
        <v>280</v>
      </c>
      <c r="E14" s="51" t="s">
        <v>73</v>
      </c>
      <c r="F14" s="51" t="s">
        <v>875</v>
      </c>
      <c r="G14" s="60" t="s">
        <v>876</v>
      </c>
      <c r="H14" s="51" t="s">
        <v>45</v>
      </c>
      <c r="I14" s="51">
        <v>5.3659999999999997</v>
      </c>
      <c r="J14" s="51" t="s">
        <v>82</v>
      </c>
      <c r="K14" s="51"/>
      <c r="L14" s="51"/>
      <c r="M14" s="51">
        <v>57</v>
      </c>
      <c r="N14" s="51">
        <v>0</v>
      </c>
      <c r="O14" s="51">
        <v>0</v>
      </c>
      <c r="P14" s="51">
        <v>57</v>
      </c>
      <c r="Q14" s="51">
        <v>0</v>
      </c>
      <c r="R14" s="51">
        <v>0</v>
      </c>
      <c r="S14" s="51">
        <v>0</v>
      </c>
      <c r="T14" s="51">
        <v>57</v>
      </c>
      <c r="U14" s="51">
        <v>0</v>
      </c>
      <c r="V14" s="51">
        <v>12</v>
      </c>
      <c r="W14" s="51"/>
      <c r="X14" s="60" t="s">
        <v>877</v>
      </c>
      <c r="Y14" s="51" t="s">
        <v>109</v>
      </c>
      <c r="Z14" s="51" t="s">
        <v>46</v>
      </c>
      <c r="AA14" s="51">
        <v>0</v>
      </c>
      <c r="AC14" s="40">
        <f>V14*I14</f>
        <v>64.391999999999996</v>
      </c>
    </row>
    <row r="15" spans="1:29" s="98" customFormat="1" ht="82.5" customHeight="1" x14ac:dyDescent="0.25">
      <c r="A15" s="122">
        <v>5</v>
      </c>
      <c r="B15" s="93" t="s">
        <v>71</v>
      </c>
      <c r="C15" s="93" t="s">
        <v>53</v>
      </c>
      <c r="D15" s="93" t="s">
        <v>878</v>
      </c>
      <c r="E15" s="93" t="s">
        <v>50</v>
      </c>
      <c r="F15" s="94" t="s">
        <v>879</v>
      </c>
      <c r="G15" s="94" t="s">
        <v>880</v>
      </c>
      <c r="H15" s="93" t="s">
        <v>45</v>
      </c>
      <c r="I15" s="134">
        <v>7</v>
      </c>
      <c r="J15" s="93" t="s">
        <v>82</v>
      </c>
      <c r="K15" s="93"/>
      <c r="L15" s="93"/>
      <c r="M15" s="93">
        <v>27</v>
      </c>
      <c r="N15" s="93">
        <v>0</v>
      </c>
      <c r="O15" s="93">
        <v>0</v>
      </c>
      <c r="P15" s="93">
        <v>27</v>
      </c>
      <c r="Q15" s="93">
        <v>0</v>
      </c>
      <c r="R15" s="93">
        <v>0</v>
      </c>
      <c r="S15" s="93">
        <v>0</v>
      </c>
      <c r="T15" s="93">
        <v>27</v>
      </c>
      <c r="U15" s="93">
        <v>0</v>
      </c>
      <c r="V15" s="93">
        <v>20</v>
      </c>
      <c r="W15" s="93"/>
      <c r="X15" s="94" t="s">
        <v>881</v>
      </c>
      <c r="Y15" s="97" t="s">
        <v>70</v>
      </c>
      <c r="Z15" s="93" t="s">
        <v>441</v>
      </c>
      <c r="AA15" s="93">
        <v>1</v>
      </c>
      <c r="AB15" s="98">
        <f>M15*I15</f>
        <v>189</v>
      </c>
      <c r="AC15" s="98">
        <f>V15*I15</f>
        <v>140</v>
      </c>
    </row>
    <row r="16" spans="1:29" ht="82.5" customHeight="1" x14ac:dyDescent="0.25">
      <c r="A16" s="51">
        <v>6</v>
      </c>
      <c r="B16" s="51" t="s">
        <v>47</v>
      </c>
      <c r="C16" s="51" t="s">
        <v>40</v>
      </c>
      <c r="D16" s="51" t="s">
        <v>200</v>
      </c>
      <c r="E16" s="51" t="s">
        <v>73</v>
      </c>
      <c r="F16" s="51" t="s">
        <v>882</v>
      </c>
      <c r="G16" s="51" t="s">
        <v>883</v>
      </c>
      <c r="H16" s="51" t="s">
        <v>75</v>
      </c>
      <c r="I16" s="51">
        <v>4.8330000000000002</v>
      </c>
      <c r="J16" s="54" t="s">
        <v>82</v>
      </c>
      <c r="K16" s="51"/>
      <c r="L16" s="51"/>
      <c r="M16" s="51">
        <v>9</v>
      </c>
      <c r="N16" s="51">
        <v>0</v>
      </c>
      <c r="O16" s="51">
        <v>0</v>
      </c>
      <c r="P16" s="51">
        <v>7</v>
      </c>
      <c r="Q16" s="51">
        <v>0</v>
      </c>
      <c r="R16" s="51">
        <v>0</v>
      </c>
      <c r="S16" s="51">
        <v>7</v>
      </c>
      <c r="T16" s="51">
        <v>0</v>
      </c>
      <c r="U16" s="51">
        <v>2</v>
      </c>
      <c r="V16" s="51">
        <v>12</v>
      </c>
      <c r="W16" s="51"/>
      <c r="X16" s="60"/>
      <c r="Y16" s="51"/>
      <c r="Z16" s="51"/>
      <c r="AA16" s="51">
        <v>1</v>
      </c>
    </row>
    <row r="17" spans="1:29" ht="82.5" customHeight="1" x14ac:dyDescent="0.25">
      <c r="A17" s="127">
        <v>7</v>
      </c>
      <c r="B17" s="51" t="s">
        <v>47</v>
      </c>
      <c r="C17" s="51" t="s">
        <v>40</v>
      </c>
      <c r="D17" s="51" t="s">
        <v>884</v>
      </c>
      <c r="E17" s="51" t="s">
        <v>73</v>
      </c>
      <c r="F17" s="51" t="s">
        <v>885</v>
      </c>
      <c r="G17" s="51" t="s">
        <v>886</v>
      </c>
      <c r="H17" s="51" t="s">
        <v>75</v>
      </c>
      <c r="I17" s="52">
        <v>7</v>
      </c>
      <c r="J17" s="54" t="s">
        <v>82</v>
      </c>
      <c r="K17" s="51"/>
      <c r="L17" s="51"/>
      <c r="M17" s="51">
        <v>22</v>
      </c>
      <c r="N17" s="51">
        <v>0</v>
      </c>
      <c r="O17" s="51">
        <v>0</v>
      </c>
      <c r="P17" s="51">
        <v>22</v>
      </c>
      <c r="Q17" s="51">
        <v>0</v>
      </c>
      <c r="R17" s="51">
        <v>0</v>
      </c>
      <c r="S17" s="51">
        <v>0</v>
      </c>
      <c r="T17" s="51">
        <v>22</v>
      </c>
      <c r="U17" s="51">
        <v>0</v>
      </c>
      <c r="V17" s="51">
        <v>21</v>
      </c>
      <c r="W17" s="51"/>
      <c r="X17" s="60"/>
      <c r="Y17" s="51"/>
      <c r="Z17" s="51"/>
      <c r="AA17" s="51">
        <v>1</v>
      </c>
    </row>
    <row r="18" spans="1:29" ht="82.5" customHeight="1" x14ac:dyDescent="0.25">
      <c r="A18" s="51">
        <v>8</v>
      </c>
      <c r="B18" s="51" t="s">
        <v>71</v>
      </c>
      <c r="C18" s="51" t="s">
        <v>53</v>
      </c>
      <c r="D18" s="51" t="s">
        <v>110</v>
      </c>
      <c r="E18" s="51" t="s">
        <v>73</v>
      </c>
      <c r="F18" s="51" t="s">
        <v>887</v>
      </c>
      <c r="G18" s="51" t="s">
        <v>888</v>
      </c>
      <c r="H18" s="51" t="s">
        <v>75</v>
      </c>
      <c r="I18" s="52">
        <v>4.6660000000000004</v>
      </c>
      <c r="J18" s="54" t="s">
        <v>82</v>
      </c>
      <c r="K18" s="51"/>
      <c r="L18" s="51"/>
      <c r="M18" s="51">
        <v>136</v>
      </c>
      <c r="N18" s="51">
        <v>0</v>
      </c>
      <c r="O18" s="51">
        <v>0</v>
      </c>
      <c r="P18" s="51">
        <v>136</v>
      </c>
      <c r="Q18" s="51">
        <v>0</v>
      </c>
      <c r="R18" s="51">
        <v>0</v>
      </c>
      <c r="S18" s="51">
        <v>0</v>
      </c>
      <c r="T18" s="51">
        <v>136</v>
      </c>
      <c r="U18" s="51">
        <v>0</v>
      </c>
      <c r="V18" s="51">
        <v>12</v>
      </c>
      <c r="W18" s="51"/>
      <c r="X18" s="60"/>
      <c r="Y18" s="51"/>
      <c r="Z18" s="51"/>
      <c r="AA18" s="51">
        <v>1</v>
      </c>
    </row>
    <row r="19" spans="1:29" ht="82.5" customHeight="1" x14ac:dyDescent="0.25">
      <c r="A19" s="127">
        <v>9</v>
      </c>
      <c r="B19" s="51" t="s">
        <v>47</v>
      </c>
      <c r="C19" s="51" t="s">
        <v>147</v>
      </c>
      <c r="D19" s="51" t="s">
        <v>889</v>
      </c>
      <c r="E19" s="51" t="s">
        <v>73</v>
      </c>
      <c r="F19" s="51" t="s">
        <v>890</v>
      </c>
      <c r="G19" s="51" t="s">
        <v>891</v>
      </c>
      <c r="H19" s="51" t="s">
        <v>75</v>
      </c>
      <c r="I19" s="52">
        <v>1.5</v>
      </c>
      <c r="J19" s="54" t="s">
        <v>82</v>
      </c>
      <c r="K19" s="51"/>
      <c r="L19" s="51"/>
      <c r="M19" s="51">
        <v>12</v>
      </c>
      <c r="N19" s="51">
        <v>0</v>
      </c>
      <c r="O19" s="51">
        <v>0</v>
      </c>
      <c r="P19" s="51">
        <v>12</v>
      </c>
      <c r="Q19" s="51">
        <v>0</v>
      </c>
      <c r="R19" s="51">
        <v>0</v>
      </c>
      <c r="S19" s="51">
        <v>0</v>
      </c>
      <c r="T19" s="51">
        <v>12</v>
      </c>
      <c r="U19" s="51">
        <v>0</v>
      </c>
      <c r="V19" s="51">
        <v>6</v>
      </c>
      <c r="W19" s="51"/>
      <c r="X19" s="60"/>
      <c r="Y19" s="51"/>
      <c r="Z19" s="51"/>
      <c r="AA19" s="51">
        <v>1</v>
      </c>
    </row>
    <row r="20" spans="1:29" ht="104.25" customHeight="1" x14ac:dyDescent="0.25">
      <c r="A20" s="51">
        <v>10</v>
      </c>
      <c r="B20" s="51" t="s">
        <v>47</v>
      </c>
      <c r="C20" s="51" t="s">
        <v>40</v>
      </c>
      <c r="D20" s="51" t="s">
        <v>706</v>
      </c>
      <c r="E20" s="51" t="s">
        <v>73</v>
      </c>
      <c r="F20" s="51" t="s">
        <v>892</v>
      </c>
      <c r="G20" s="60" t="s">
        <v>893</v>
      </c>
      <c r="H20" s="51" t="s">
        <v>45</v>
      </c>
      <c r="I20" s="51">
        <v>1.083</v>
      </c>
      <c r="J20" s="54" t="s">
        <v>82</v>
      </c>
      <c r="K20" s="51"/>
      <c r="L20" s="51"/>
      <c r="M20" s="51">
        <v>45</v>
      </c>
      <c r="N20" s="51">
        <v>0</v>
      </c>
      <c r="O20" s="51">
        <v>0</v>
      </c>
      <c r="P20" s="51">
        <v>45</v>
      </c>
      <c r="Q20" s="51">
        <v>0</v>
      </c>
      <c r="R20" s="51">
        <v>0</v>
      </c>
      <c r="S20" s="51">
        <v>0</v>
      </c>
      <c r="T20" s="51">
        <v>45</v>
      </c>
      <c r="U20" s="51">
        <v>0</v>
      </c>
      <c r="V20" s="51">
        <v>23</v>
      </c>
      <c r="W20" s="51"/>
      <c r="X20" s="60" t="s">
        <v>894</v>
      </c>
      <c r="Y20" s="51" t="s">
        <v>109</v>
      </c>
      <c r="Z20" s="51" t="s">
        <v>46</v>
      </c>
      <c r="AA20" s="51">
        <v>0</v>
      </c>
      <c r="AC20" s="40">
        <f>V20*I20</f>
        <v>24.908999999999999</v>
      </c>
    </row>
    <row r="21" spans="1:29" ht="104.25" customHeight="1" x14ac:dyDescent="0.25">
      <c r="A21" s="127">
        <v>11</v>
      </c>
      <c r="B21" s="51" t="s">
        <v>71</v>
      </c>
      <c r="C21" s="51" t="s">
        <v>53</v>
      </c>
      <c r="D21" s="127" t="s">
        <v>895</v>
      </c>
      <c r="E21" s="127">
        <v>0.38</v>
      </c>
      <c r="F21" s="60" t="s">
        <v>896</v>
      </c>
      <c r="G21" s="60" t="s">
        <v>897</v>
      </c>
      <c r="H21" s="51" t="s">
        <v>75</v>
      </c>
      <c r="I21" s="52">
        <v>0.86599999999999999</v>
      </c>
      <c r="J21" s="51" t="s">
        <v>82</v>
      </c>
      <c r="K21" s="51"/>
      <c r="L21" s="51"/>
      <c r="M21" s="51">
        <v>10</v>
      </c>
      <c r="N21" s="51">
        <v>0</v>
      </c>
      <c r="O21" s="51">
        <v>0</v>
      </c>
      <c r="P21" s="51">
        <v>10</v>
      </c>
      <c r="Q21" s="51">
        <v>0</v>
      </c>
      <c r="R21" s="51">
        <v>0</v>
      </c>
      <c r="S21" s="51">
        <v>0</v>
      </c>
      <c r="T21" s="51">
        <v>10</v>
      </c>
      <c r="U21" s="51">
        <v>0</v>
      </c>
      <c r="V21" s="51">
        <v>8</v>
      </c>
      <c r="W21" s="51"/>
      <c r="X21" s="60"/>
      <c r="Y21" s="51"/>
      <c r="Z21" s="51"/>
      <c r="AA21" s="51">
        <v>1</v>
      </c>
    </row>
    <row r="22" spans="1:29" ht="104.25" customHeight="1" x14ac:dyDescent="0.25">
      <c r="A22" s="51">
        <v>12</v>
      </c>
      <c r="B22" s="51" t="s">
        <v>71</v>
      </c>
      <c r="C22" s="51" t="s">
        <v>53</v>
      </c>
      <c r="D22" s="127" t="s">
        <v>898</v>
      </c>
      <c r="E22" s="127">
        <v>0.38</v>
      </c>
      <c r="F22" s="60" t="s">
        <v>896</v>
      </c>
      <c r="G22" s="60" t="s">
        <v>899</v>
      </c>
      <c r="H22" s="51" t="s">
        <v>75</v>
      </c>
      <c r="I22" s="52">
        <v>0.86599999999999999</v>
      </c>
      <c r="J22" s="51" t="s">
        <v>82</v>
      </c>
      <c r="K22" s="51"/>
      <c r="L22" s="51"/>
      <c r="M22" s="51">
        <v>11</v>
      </c>
      <c r="N22" s="51">
        <v>0</v>
      </c>
      <c r="O22" s="51">
        <v>0</v>
      </c>
      <c r="P22" s="51">
        <v>11</v>
      </c>
      <c r="Q22" s="51">
        <v>0</v>
      </c>
      <c r="R22" s="51">
        <v>0</v>
      </c>
      <c r="S22" s="51">
        <v>0</v>
      </c>
      <c r="T22" s="51">
        <v>11</v>
      </c>
      <c r="U22" s="51">
        <v>0</v>
      </c>
      <c r="V22" s="51">
        <v>9</v>
      </c>
      <c r="W22" s="51"/>
      <c r="X22" s="60"/>
      <c r="Y22" s="51"/>
      <c r="Z22" s="51"/>
      <c r="AA22" s="51">
        <v>1</v>
      </c>
    </row>
    <row r="23" spans="1:29" ht="104.25" customHeight="1" x14ac:dyDescent="0.25">
      <c r="A23" s="127">
        <v>13</v>
      </c>
      <c r="B23" s="127" t="s">
        <v>47</v>
      </c>
      <c r="C23" s="127" t="s">
        <v>53</v>
      </c>
      <c r="D23" s="128" t="s">
        <v>695</v>
      </c>
      <c r="E23" s="127" t="s">
        <v>73</v>
      </c>
      <c r="F23" s="60" t="s">
        <v>938</v>
      </c>
      <c r="G23" s="60" t="s">
        <v>939</v>
      </c>
      <c r="H23" s="127" t="s">
        <v>75</v>
      </c>
      <c r="I23" s="129">
        <v>8</v>
      </c>
      <c r="J23" s="127" t="s">
        <v>74</v>
      </c>
      <c r="K23" s="127"/>
      <c r="L23" s="127"/>
      <c r="M23" s="127">
        <v>1811</v>
      </c>
      <c r="N23" s="127">
        <v>0</v>
      </c>
      <c r="O23" s="127">
        <v>0</v>
      </c>
      <c r="P23" s="127">
        <v>1811</v>
      </c>
      <c r="Q23" s="127">
        <v>0</v>
      </c>
      <c r="R23" s="127">
        <v>0</v>
      </c>
      <c r="S23" s="127">
        <v>0</v>
      </c>
      <c r="T23" s="127">
        <v>1811</v>
      </c>
      <c r="U23" s="127">
        <v>0</v>
      </c>
      <c r="V23" s="127">
        <v>750</v>
      </c>
      <c r="W23" s="127"/>
      <c r="X23" s="128"/>
      <c r="Y23" s="127"/>
      <c r="Z23" s="127"/>
      <c r="AA23" s="127">
        <v>1</v>
      </c>
    </row>
    <row r="24" spans="1:29" ht="94.5" customHeight="1" x14ac:dyDescent="0.25">
      <c r="A24" s="51">
        <v>14</v>
      </c>
      <c r="B24" s="51" t="s">
        <v>71</v>
      </c>
      <c r="C24" s="51" t="s">
        <v>53</v>
      </c>
      <c r="D24" s="51" t="s">
        <v>72</v>
      </c>
      <c r="E24" s="51" t="s">
        <v>73</v>
      </c>
      <c r="F24" s="51" t="s">
        <v>900</v>
      </c>
      <c r="G24" s="60" t="s">
        <v>901</v>
      </c>
      <c r="H24" s="51" t="s">
        <v>45</v>
      </c>
      <c r="I24" s="51">
        <v>0.53300000000000003</v>
      </c>
      <c r="J24" s="211" t="s">
        <v>74</v>
      </c>
      <c r="K24" s="51"/>
      <c r="L24" s="51"/>
      <c r="M24" s="51">
        <v>165</v>
      </c>
      <c r="N24" s="51">
        <v>0</v>
      </c>
      <c r="O24" s="51">
        <v>0</v>
      </c>
      <c r="P24" s="51">
        <v>165</v>
      </c>
      <c r="Q24" s="51">
        <v>0</v>
      </c>
      <c r="R24" s="51">
        <v>0</v>
      </c>
      <c r="S24" s="51">
        <v>0</v>
      </c>
      <c r="T24" s="51">
        <v>165</v>
      </c>
      <c r="U24" s="51">
        <v>0</v>
      </c>
      <c r="V24" s="51">
        <v>23</v>
      </c>
      <c r="W24" s="51"/>
      <c r="X24" s="60" t="s">
        <v>902</v>
      </c>
      <c r="Y24" s="51" t="s">
        <v>109</v>
      </c>
      <c r="Z24" s="51" t="s">
        <v>46</v>
      </c>
      <c r="AA24" s="51">
        <v>0</v>
      </c>
      <c r="AC24" s="40">
        <f>V24*I24</f>
        <v>12.259</v>
      </c>
    </row>
    <row r="25" spans="1:29" ht="94.5" customHeight="1" x14ac:dyDescent="0.25">
      <c r="A25" s="127">
        <v>15</v>
      </c>
      <c r="B25" s="51" t="s">
        <v>71</v>
      </c>
      <c r="C25" s="51" t="s">
        <v>53</v>
      </c>
      <c r="D25" s="51" t="s">
        <v>903</v>
      </c>
      <c r="E25" s="51" t="s">
        <v>73</v>
      </c>
      <c r="F25" s="51" t="s">
        <v>904</v>
      </c>
      <c r="G25" s="60" t="s">
        <v>905</v>
      </c>
      <c r="H25" s="51" t="s">
        <v>45</v>
      </c>
      <c r="I25" s="52">
        <v>12.3</v>
      </c>
      <c r="J25" s="211" t="s">
        <v>74</v>
      </c>
      <c r="K25" s="51"/>
      <c r="L25" s="51"/>
      <c r="M25" s="51">
        <v>35</v>
      </c>
      <c r="N25" s="51">
        <v>0</v>
      </c>
      <c r="O25" s="51">
        <v>0</v>
      </c>
      <c r="P25" s="51">
        <v>35</v>
      </c>
      <c r="Q25" s="51">
        <v>0</v>
      </c>
      <c r="R25" s="51">
        <v>0</v>
      </c>
      <c r="S25" s="51">
        <v>0</v>
      </c>
      <c r="T25" s="51">
        <v>35</v>
      </c>
      <c r="U25" s="51">
        <v>0</v>
      </c>
      <c r="V25" s="51">
        <v>11</v>
      </c>
      <c r="W25" s="51"/>
      <c r="X25" s="60" t="s">
        <v>906</v>
      </c>
      <c r="Y25" s="51" t="s">
        <v>109</v>
      </c>
      <c r="Z25" s="51" t="s">
        <v>46</v>
      </c>
      <c r="AA25" s="51">
        <v>0</v>
      </c>
      <c r="AC25" s="40">
        <f>V25*I25</f>
        <v>135.30000000000001</v>
      </c>
    </row>
    <row r="26" spans="1:29" ht="94.5" customHeight="1" x14ac:dyDescent="0.25">
      <c r="A26" s="51">
        <v>16</v>
      </c>
      <c r="B26" s="211" t="s">
        <v>71</v>
      </c>
      <c r="C26" s="211" t="s">
        <v>53</v>
      </c>
      <c r="D26" s="211" t="s">
        <v>125</v>
      </c>
      <c r="E26" s="211" t="s">
        <v>73</v>
      </c>
      <c r="F26" s="60" t="s">
        <v>907</v>
      </c>
      <c r="G26" s="60" t="s">
        <v>908</v>
      </c>
      <c r="H26" s="211" t="s">
        <v>75</v>
      </c>
      <c r="I26" s="212">
        <v>0.66600000000000004</v>
      </c>
      <c r="J26" s="211" t="s">
        <v>74</v>
      </c>
      <c r="K26" s="211"/>
      <c r="L26" s="211"/>
      <c r="M26" s="211">
        <v>63</v>
      </c>
      <c r="N26" s="211">
        <v>0</v>
      </c>
      <c r="O26" s="211">
        <v>0</v>
      </c>
      <c r="P26" s="211">
        <v>63</v>
      </c>
      <c r="Q26" s="211">
        <v>0</v>
      </c>
      <c r="R26" s="211">
        <v>0</v>
      </c>
      <c r="S26" s="211">
        <v>0</v>
      </c>
      <c r="T26" s="211">
        <v>63</v>
      </c>
      <c r="U26" s="211">
        <v>0</v>
      </c>
      <c r="V26" s="211">
        <v>21</v>
      </c>
      <c r="W26" s="211"/>
      <c r="X26" s="213"/>
      <c r="Y26" s="211"/>
      <c r="Z26" s="211"/>
      <c r="AA26" s="211">
        <v>1</v>
      </c>
    </row>
    <row r="27" spans="1:29" ht="94.5" customHeight="1" x14ac:dyDescent="0.25">
      <c r="A27" s="127">
        <v>17</v>
      </c>
      <c r="B27" s="51" t="s">
        <v>71</v>
      </c>
      <c r="C27" s="51" t="s">
        <v>53</v>
      </c>
      <c r="D27" s="127" t="s">
        <v>909</v>
      </c>
      <c r="E27" s="211" t="s">
        <v>73</v>
      </c>
      <c r="F27" s="60" t="s">
        <v>907</v>
      </c>
      <c r="G27" s="60" t="s">
        <v>910</v>
      </c>
      <c r="H27" s="51" t="s">
        <v>75</v>
      </c>
      <c r="I27" s="52">
        <v>2.3330000000000002</v>
      </c>
      <c r="J27" s="51" t="s">
        <v>82</v>
      </c>
      <c r="K27" s="51"/>
      <c r="L27" s="51"/>
      <c r="M27" s="51">
        <v>13</v>
      </c>
      <c r="N27" s="51">
        <v>0</v>
      </c>
      <c r="O27" s="51">
        <v>0</v>
      </c>
      <c r="P27" s="51">
        <v>13</v>
      </c>
      <c r="Q27" s="51">
        <v>0</v>
      </c>
      <c r="R27" s="51">
        <v>0</v>
      </c>
      <c r="S27" s="51">
        <v>0</v>
      </c>
      <c r="T27" s="51">
        <v>13</v>
      </c>
      <c r="U27" s="51">
        <v>0</v>
      </c>
      <c r="V27" s="51">
        <v>9</v>
      </c>
      <c r="W27" s="51"/>
      <c r="X27" s="60"/>
      <c r="Y27" s="51"/>
      <c r="Z27" s="51"/>
      <c r="AA27" s="51">
        <v>1</v>
      </c>
    </row>
    <row r="28" spans="1:29" ht="94.5" customHeight="1" x14ac:dyDescent="0.25">
      <c r="A28" s="51">
        <v>18</v>
      </c>
      <c r="B28" s="51" t="s">
        <v>71</v>
      </c>
      <c r="C28" s="51" t="s">
        <v>53</v>
      </c>
      <c r="D28" s="127" t="s">
        <v>909</v>
      </c>
      <c r="E28" s="211" t="s">
        <v>73</v>
      </c>
      <c r="F28" s="60" t="s">
        <v>911</v>
      </c>
      <c r="G28" s="60" t="s">
        <v>912</v>
      </c>
      <c r="H28" s="51" t="s">
        <v>75</v>
      </c>
      <c r="I28" s="52">
        <v>2.3330000000000002</v>
      </c>
      <c r="J28" s="51" t="s">
        <v>82</v>
      </c>
      <c r="K28" s="51"/>
      <c r="L28" s="51"/>
      <c r="M28" s="51">
        <v>13</v>
      </c>
      <c r="N28" s="51">
        <v>0</v>
      </c>
      <c r="O28" s="51">
        <v>0</v>
      </c>
      <c r="P28" s="51">
        <v>13</v>
      </c>
      <c r="Q28" s="51">
        <v>0</v>
      </c>
      <c r="R28" s="51">
        <v>0</v>
      </c>
      <c r="S28" s="51">
        <v>0</v>
      </c>
      <c r="T28" s="51">
        <v>13</v>
      </c>
      <c r="U28" s="51">
        <v>0</v>
      </c>
      <c r="V28" s="51">
        <v>9</v>
      </c>
      <c r="W28" s="51"/>
      <c r="X28" s="60"/>
      <c r="Y28" s="51"/>
      <c r="Z28" s="51"/>
      <c r="AA28" s="51">
        <v>1</v>
      </c>
    </row>
    <row r="29" spans="1:29" ht="94.5" customHeight="1" x14ac:dyDescent="0.25">
      <c r="A29" s="127">
        <v>19</v>
      </c>
      <c r="B29" s="51" t="s">
        <v>47</v>
      </c>
      <c r="C29" s="51" t="s">
        <v>40</v>
      </c>
      <c r="D29" s="51" t="s">
        <v>129</v>
      </c>
      <c r="E29" s="51" t="s">
        <v>73</v>
      </c>
      <c r="F29" s="51" t="s">
        <v>913</v>
      </c>
      <c r="G29" s="51" t="s">
        <v>914</v>
      </c>
      <c r="H29" s="51" t="s">
        <v>45</v>
      </c>
      <c r="I29" s="51">
        <v>0.03</v>
      </c>
      <c r="J29" s="51" t="s">
        <v>82</v>
      </c>
      <c r="K29" s="51"/>
      <c r="L29" s="51"/>
      <c r="M29" s="51">
        <v>572</v>
      </c>
      <c r="N29" s="51">
        <v>0</v>
      </c>
      <c r="O29" s="51">
        <v>0</v>
      </c>
      <c r="P29" s="51">
        <v>572</v>
      </c>
      <c r="Q29" s="51">
        <v>0</v>
      </c>
      <c r="R29" s="51">
        <v>0</v>
      </c>
      <c r="S29" s="51">
        <v>0</v>
      </c>
      <c r="T29" s="51">
        <v>572</v>
      </c>
      <c r="U29" s="51">
        <v>0</v>
      </c>
      <c r="V29" s="51">
        <v>88</v>
      </c>
      <c r="W29" s="51"/>
      <c r="X29" s="60" t="s">
        <v>915</v>
      </c>
      <c r="Y29" s="51" t="s">
        <v>109</v>
      </c>
      <c r="Z29" s="51" t="s">
        <v>46</v>
      </c>
      <c r="AA29" s="51">
        <v>0</v>
      </c>
      <c r="AC29" s="40">
        <f>V29*I29</f>
        <v>2.6399999999999997</v>
      </c>
    </row>
    <row r="30" spans="1:29" s="98" customFormat="1" ht="94.5" customHeight="1" x14ac:dyDescent="0.25">
      <c r="A30" s="51">
        <v>20</v>
      </c>
      <c r="B30" s="93" t="s">
        <v>47</v>
      </c>
      <c r="C30" s="93" t="s">
        <v>53</v>
      </c>
      <c r="D30" s="93" t="s">
        <v>916</v>
      </c>
      <c r="E30" s="93" t="s">
        <v>42</v>
      </c>
      <c r="F30" s="93" t="s">
        <v>917</v>
      </c>
      <c r="G30" s="93" t="s">
        <v>918</v>
      </c>
      <c r="H30" s="93" t="s">
        <v>45</v>
      </c>
      <c r="I30" s="93">
        <v>6.08</v>
      </c>
      <c r="J30" s="93"/>
      <c r="K30" s="93"/>
      <c r="L30" s="93"/>
      <c r="M30" s="93">
        <v>2</v>
      </c>
      <c r="N30" s="93">
        <v>0</v>
      </c>
      <c r="O30" s="93">
        <v>0</v>
      </c>
      <c r="P30" s="93">
        <v>1</v>
      </c>
      <c r="Q30" s="93">
        <v>0</v>
      </c>
      <c r="R30" s="93">
        <v>0</v>
      </c>
      <c r="S30" s="93">
        <v>1</v>
      </c>
      <c r="T30" s="93">
        <v>0</v>
      </c>
      <c r="U30" s="93">
        <v>1</v>
      </c>
      <c r="V30" s="93">
        <v>1</v>
      </c>
      <c r="W30" s="93"/>
      <c r="X30" s="94" t="s">
        <v>919</v>
      </c>
      <c r="Y30" s="93" t="s">
        <v>70</v>
      </c>
      <c r="Z30" s="93" t="s">
        <v>46</v>
      </c>
      <c r="AA30" s="93">
        <v>1</v>
      </c>
      <c r="AB30" s="98">
        <f>M30*I30</f>
        <v>12.16</v>
      </c>
      <c r="AC30" s="98">
        <f>V30*I30</f>
        <v>6.08</v>
      </c>
    </row>
    <row r="31" spans="1:29" ht="84" customHeight="1" x14ac:dyDescent="0.25">
      <c r="A31" s="127">
        <v>21</v>
      </c>
      <c r="B31" s="51" t="s">
        <v>47</v>
      </c>
      <c r="C31" s="51" t="s">
        <v>40</v>
      </c>
      <c r="D31" s="51" t="s">
        <v>920</v>
      </c>
      <c r="E31" s="51" t="s">
        <v>42</v>
      </c>
      <c r="F31" s="51" t="s">
        <v>921</v>
      </c>
      <c r="G31" s="51" t="s">
        <v>918</v>
      </c>
      <c r="H31" s="51" t="s">
        <v>45</v>
      </c>
      <c r="I31" s="51">
        <v>2.25</v>
      </c>
      <c r="J31" s="51"/>
      <c r="K31" s="51"/>
      <c r="L31" s="51"/>
      <c r="M31" s="51">
        <v>10</v>
      </c>
      <c r="N31" s="51">
        <v>0</v>
      </c>
      <c r="O31" s="51">
        <v>0</v>
      </c>
      <c r="P31" s="51">
        <v>10</v>
      </c>
      <c r="Q31" s="51">
        <v>0</v>
      </c>
      <c r="R31" s="51">
        <v>0</v>
      </c>
      <c r="S31" s="51">
        <v>10</v>
      </c>
      <c r="T31" s="51">
        <v>0</v>
      </c>
      <c r="U31" s="51">
        <v>0</v>
      </c>
      <c r="V31" s="51">
        <v>2</v>
      </c>
      <c r="W31" s="51"/>
      <c r="X31" s="60" t="s">
        <v>922</v>
      </c>
      <c r="Y31" s="51" t="s">
        <v>109</v>
      </c>
      <c r="Z31" s="51" t="s">
        <v>46</v>
      </c>
      <c r="AA31" s="51">
        <v>0</v>
      </c>
      <c r="AC31" s="40">
        <f>V31*I31</f>
        <v>4.5</v>
      </c>
    </row>
    <row r="32" spans="1:29" s="100" customFormat="1" ht="81.75" customHeight="1" x14ac:dyDescent="0.25">
      <c r="A32" s="51">
        <v>22</v>
      </c>
      <c r="B32" s="93" t="s">
        <v>47</v>
      </c>
      <c r="C32" s="93" t="s">
        <v>40</v>
      </c>
      <c r="D32" s="93" t="s">
        <v>920</v>
      </c>
      <c r="E32" s="93" t="s">
        <v>42</v>
      </c>
      <c r="F32" s="93" t="s">
        <v>923</v>
      </c>
      <c r="G32" s="93" t="s">
        <v>924</v>
      </c>
      <c r="H32" s="93" t="s">
        <v>45</v>
      </c>
      <c r="I32" s="93">
        <v>3.3</v>
      </c>
      <c r="J32" s="93"/>
      <c r="K32" s="93"/>
      <c r="L32" s="93"/>
      <c r="M32" s="93">
        <v>10</v>
      </c>
      <c r="N32" s="93">
        <v>0</v>
      </c>
      <c r="O32" s="93">
        <v>0</v>
      </c>
      <c r="P32" s="93">
        <v>10</v>
      </c>
      <c r="Q32" s="93">
        <v>0</v>
      </c>
      <c r="R32" s="93">
        <v>0</v>
      </c>
      <c r="S32" s="93">
        <v>10</v>
      </c>
      <c r="T32" s="93">
        <v>0</v>
      </c>
      <c r="U32" s="93">
        <v>0</v>
      </c>
      <c r="V32" s="93">
        <v>3</v>
      </c>
      <c r="W32" s="93"/>
      <c r="X32" s="94" t="s">
        <v>925</v>
      </c>
      <c r="Y32" s="93" t="s">
        <v>70</v>
      </c>
      <c r="Z32" s="93" t="s">
        <v>46</v>
      </c>
      <c r="AA32" s="93">
        <v>1</v>
      </c>
      <c r="AB32" s="99">
        <f>M32*I32</f>
        <v>33</v>
      </c>
      <c r="AC32" s="99">
        <f>V32*I32</f>
        <v>9.8999999999999986</v>
      </c>
    </row>
    <row r="33" spans="1:29" s="217" customFormat="1" ht="75" x14ac:dyDescent="0.25">
      <c r="A33" s="127">
        <v>23</v>
      </c>
      <c r="B33" s="19" t="s">
        <v>71</v>
      </c>
      <c r="C33" s="19" t="s">
        <v>53</v>
      </c>
      <c r="D33" s="214" t="s">
        <v>854</v>
      </c>
      <c r="E33" s="214">
        <v>0.38</v>
      </c>
      <c r="F33" s="19" t="s">
        <v>926</v>
      </c>
      <c r="G33" s="19" t="s">
        <v>927</v>
      </c>
      <c r="H33" s="19" t="s">
        <v>75</v>
      </c>
      <c r="I33" s="21">
        <v>0.16600000000000001</v>
      </c>
      <c r="J33" s="19" t="s">
        <v>82</v>
      </c>
      <c r="K33" s="19"/>
      <c r="L33" s="19"/>
      <c r="M33" s="19">
        <v>12</v>
      </c>
      <c r="N33" s="19">
        <v>0</v>
      </c>
      <c r="O33" s="19">
        <v>0</v>
      </c>
      <c r="P33" s="19">
        <v>12</v>
      </c>
      <c r="Q33" s="19">
        <v>0</v>
      </c>
      <c r="R33" s="19">
        <v>0</v>
      </c>
      <c r="S33" s="19">
        <v>0</v>
      </c>
      <c r="T33" s="19">
        <v>12</v>
      </c>
      <c r="U33" s="19">
        <v>0</v>
      </c>
      <c r="V33" s="19">
        <v>6</v>
      </c>
      <c r="W33" s="19"/>
      <c r="X33" s="215"/>
      <c r="Y33" s="19"/>
      <c r="Z33" s="19"/>
      <c r="AA33" s="19">
        <v>1</v>
      </c>
      <c r="AB33" s="216"/>
      <c r="AC33" s="216"/>
    </row>
    <row r="34" spans="1:29" s="217" customFormat="1" ht="75" x14ac:dyDescent="0.25">
      <c r="A34" s="51">
        <v>24</v>
      </c>
      <c r="B34" s="19" t="s">
        <v>47</v>
      </c>
      <c r="C34" s="19" t="s">
        <v>40</v>
      </c>
      <c r="D34" s="19" t="s">
        <v>390</v>
      </c>
      <c r="E34" s="19" t="s">
        <v>42</v>
      </c>
      <c r="F34" s="19" t="s">
        <v>928</v>
      </c>
      <c r="G34" s="19" t="s">
        <v>929</v>
      </c>
      <c r="H34" s="19" t="s">
        <v>75</v>
      </c>
      <c r="I34" s="19">
        <v>7.5830000000000002</v>
      </c>
      <c r="J34" s="218" t="s">
        <v>74</v>
      </c>
      <c r="K34" s="19"/>
      <c r="L34" s="19"/>
      <c r="M34" s="19">
        <v>7</v>
      </c>
      <c r="N34" s="19">
        <v>0</v>
      </c>
      <c r="O34" s="19">
        <v>0</v>
      </c>
      <c r="P34" s="19">
        <v>7</v>
      </c>
      <c r="Q34" s="19">
        <v>0</v>
      </c>
      <c r="R34" s="19">
        <v>0</v>
      </c>
      <c r="S34" s="19">
        <v>7</v>
      </c>
      <c r="T34" s="19">
        <v>0</v>
      </c>
      <c r="U34" s="19">
        <v>0</v>
      </c>
      <c r="V34" s="19">
        <v>21</v>
      </c>
      <c r="W34" s="19"/>
      <c r="X34" s="215"/>
      <c r="Y34" s="19"/>
      <c r="Z34" s="19"/>
      <c r="AA34" s="19">
        <v>1</v>
      </c>
      <c r="AB34" s="216"/>
      <c r="AC34" s="216"/>
    </row>
    <row r="35" spans="1:29" s="217" customFormat="1" ht="135" x14ac:dyDescent="0.25">
      <c r="A35" s="127">
        <v>25</v>
      </c>
      <c r="B35" s="214" t="s">
        <v>47</v>
      </c>
      <c r="C35" s="214" t="s">
        <v>53</v>
      </c>
      <c r="D35" s="214" t="s">
        <v>333</v>
      </c>
      <c r="E35" s="214" t="s">
        <v>73</v>
      </c>
      <c r="F35" s="19" t="s">
        <v>930</v>
      </c>
      <c r="G35" s="19" t="s">
        <v>931</v>
      </c>
      <c r="H35" s="214" t="s">
        <v>75</v>
      </c>
      <c r="I35" s="214">
        <v>2.8330000000000002</v>
      </c>
      <c r="J35" s="219" t="s">
        <v>74</v>
      </c>
      <c r="K35" s="214"/>
      <c r="L35" s="214"/>
      <c r="M35" s="214">
        <v>85</v>
      </c>
      <c r="N35" s="214">
        <v>0</v>
      </c>
      <c r="O35" s="214">
        <v>0</v>
      </c>
      <c r="P35" s="214">
        <v>85</v>
      </c>
      <c r="Q35" s="214">
        <v>0</v>
      </c>
      <c r="R35" s="214">
        <v>0</v>
      </c>
      <c r="S35" s="214">
        <v>0</v>
      </c>
      <c r="T35" s="214">
        <v>85</v>
      </c>
      <c r="U35" s="214">
        <v>0</v>
      </c>
      <c r="V35" s="214">
        <v>89</v>
      </c>
      <c r="W35" s="214"/>
      <c r="X35" s="219"/>
      <c r="Y35" s="214"/>
      <c r="Z35" s="214"/>
      <c r="AA35" s="214">
        <v>1</v>
      </c>
      <c r="AB35" s="216"/>
      <c r="AC35" s="216"/>
    </row>
    <row r="36" spans="1:29" s="217" customFormat="1" ht="75" x14ac:dyDescent="0.25">
      <c r="A36" s="51">
        <v>26</v>
      </c>
      <c r="B36" s="19" t="s">
        <v>47</v>
      </c>
      <c r="C36" s="19" t="s">
        <v>40</v>
      </c>
      <c r="D36" s="19" t="s">
        <v>390</v>
      </c>
      <c r="E36" s="19" t="s">
        <v>42</v>
      </c>
      <c r="F36" s="19" t="s">
        <v>932</v>
      </c>
      <c r="G36" s="19" t="s">
        <v>933</v>
      </c>
      <c r="H36" s="19" t="s">
        <v>75</v>
      </c>
      <c r="I36" s="19">
        <v>0.58299999999999996</v>
      </c>
      <c r="J36" s="218" t="s">
        <v>74</v>
      </c>
      <c r="K36" s="19"/>
      <c r="L36" s="19"/>
      <c r="M36" s="19">
        <v>7</v>
      </c>
      <c r="N36" s="19">
        <v>0</v>
      </c>
      <c r="O36" s="19">
        <v>0</v>
      </c>
      <c r="P36" s="19">
        <v>7</v>
      </c>
      <c r="Q36" s="19">
        <v>0</v>
      </c>
      <c r="R36" s="19">
        <v>0</v>
      </c>
      <c r="S36" s="19">
        <v>7</v>
      </c>
      <c r="T36" s="19">
        <v>0</v>
      </c>
      <c r="U36" s="19">
        <v>0</v>
      </c>
      <c r="V36" s="19">
        <v>12</v>
      </c>
      <c r="W36" s="19"/>
      <c r="X36" s="215"/>
      <c r="Y36" s="19"/>
      <c r="Z36" s="19"/>
      <c r="AA36" s="19">
        <v>1</v>
      </c>
      <c r="AB36" s="216"/>
      <c r="AC36" s="216"/>
    </row>
    <row r="37" spans="1:29" s="217" customFormat="1" ht="75" x14ac:dyDescent="0.25">
      <c r="A37" s="127">
        <v>27</v>
      </c>
      <c r="B37" s="214" t="s">
        <v>71</v>
      </c>
      <c r="C37" s="214" t="s">
        <v>53</v>
      </c>
      <c r="D37" s="219" t="s">
        <v>510</v>
      </c>
      <c r="E37" s="214" t="s">
        <v>73</v>
      </c>
      <c r="F37" s="19" t="s">
        <v>934</v>
      </c>
      <c r="G37" s="19" t="s">
        <v>935</v>
      </c>
      <c r="H37" s="214" t="s">
        <v>75</v>
      </c>
      <c r="I37" s="214">
        <v>0.58299999999999996</v>
      </c>
      <c r="J37" s="214" t="s">
        <v>74</v>
      </c>
      <c r="K37" s="214"/>
      <c r="L37" s="214"/>
      <c r="M37" s="214">
        <v>66</v>
      </c>
      <c r="N37" s="214">
        <v>0</v>
      </c>
      <c r="O37" s="214">
        <v>0</v>
      </c>
      <c r="P37" s="214">
        <v>66</v>
      </c>
      <c r="Q37" s="214">
        <v>0</v>
      </c>
      <c r="R37" s="214">
        <v>0</v>
      </c>
      <c r="S37" s="214">
        <v>0</v>
      </c>
      <c r="T37" s="214">
        <v>66</v>
      </c>
      <c r="U37" s="214">
        <v>0</v>
      </c>
      <c r="V37" s="214">
        <v>12</v>
      </c>
      <c r="W37" s="214"/>
      <c r="X37" s="219"/>
      <c r="Y37" s="214"/>
      <c r="Z37" s="214"/>
      <c r="AA37" s="214">
        <v>1</v>
      </c>
      <c r="AB37" s="216"/>
      <c r="AC37" s="216"/>
    </row>
    <row r="38" spans="1:29" s="217" customFormat="1" ht="75" x14ac:dyDescent="0.25">
      <c r="A38" s="51">
        <v>28</v>
      </c>
      <c r="B38" s="220" t="s">
        <v>71</v>
      </c>
      <c r="C38" s="220" t="s">
        <v>53</v>
      </c>
      <c r="D38" s="220" t="s">
        <v>125</v>
      </c>
      <c r="E38" s="220" t="s">
        <v>73</v>
      </c>
      <c r="F38" s="19" t="s">
        <v>936</v>
      </c>
      <c r="G38" s="19" t="s">
        <v>937</v>
      </c>
      <c r="H38" s="220" t="s">
        <v>75</v>
      </c>
      <c r="I38" s="221">
        <v>1.75</v>
      </c>
      <c r="J38" s="220" t="s">
        <v>74</v>
      </c>
      <c r="K38" s="220"/>
      <c r="L38" s="220"/>
      <c r="M38" s="220">
        <v>63</v>
      </c>
      <c r="N38" s="220">
        <v>0</v>
      </c>
      <c r="O38" s="220">
        <v>0</v>
      </c>
      <c r="P38" s="220">
        <v>63</v>
      </c>
      <c r="Q38" s="220">
        <v>0</v>
      </c>
      <c r="R38" s="220">
        <v>0</v>
      </c>
      <c r="S38" s="220">
        <v>0</v>
      </c>
      <c r="T38" s="220">
        <v>63</v>
      </c>
      <c r="U38" s="220">
        <v>0</v>
      </c>
      <c r="V38" s="220">
        <v>12</v>
      </c>
      <c r="W38" s="220"/>
      <c r="X38" s="222"/>
      <c r="Y38" s="220"/>
      <c r="Z38" s="220"/>
      <c r="AA38" s="220">
        <v>1</v>
      </c>
      <c r="AB38" s="216"/>
      <c r="AC38" s="216"/>
    </row>
    <row r="39" spans="1:29" s="62" customFormat="1" x14ac:dyDescent="0.25">
      <c r="M39" s="62">
        <f>M32+M30+M15+M13</f>
        <v>86</v>
      </c>
      <c r="AB39" s="61">
        <f>SUM(AB11:AB32)</f>
        <v>755.06099999999992</v>
      </c>
      <c r="AC39" s="61"/>
    </row>
    <row r="40" spans="1:29" s="62" customFormat="1" x14ac:dyDescent="0.25">
      <c r="D40" s="140" t="s">
        <v>191</v>
      </c>
      <c r="E40" s="140"/>
      <c r="F40" s="140">
        <v>10594</v>
      </c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 t="s">
        <v>606</v>
      </c>
      <c r="AB40" s="130">
        <f>AB39/F40</f>
        <v>7.1272512743062108E-2</v>
      </c>
      <c r="AC40" s="61"/>
    </row>
    <row r="41" spans="1:29" s="62" customFormat="1" x14ac:dyDescent="0.25">
      <c r="D41" s="140" t="s">
        <v>604</v>
      </c>
      <c r="E41" s="140"/>
      <c r="F41" s="140"/>
      <c r="G41" s="140"/>
      <c r="H41" s="140"/>
      <c r="I41" s="140"/>
      <c r="J41" s="140"/>
      <c r="K41" s="140"/>
      <c r="L41" s="140" t="s">
        <v>605</v>
      </c>
      <c r="M41" s="140">
        <f>M39/F40</f>
        <v>8.117802529733811E-3</v>
      </c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30"/>
      <c r="AC41" s="61"/>
    </row>
    <row r="42" spans="1:29" s="62" customFormat="1" x14ac:dyDescent="0.25">
      <c r="D42" s="140" t="s">
        <v>602</v>
      </c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 t="s">
        <v>606</v>
      </c>
      <c r="AB42" s="130">
        <f>AB40+Октябрь!AB36</f>
        <v>0.82119879176892585</v>
      </c>
      <c r="AC42" s="61"/>
    </row>
    <row r="43" spans="1:29" s="62" customFormat="1" x14ac:dyDescent="0.25">
      <c r="D43" s="140" t="s">
        <v>603</v>
      </c>
      <c r="E43" s="140"/>
      <c r="F43" s="140"/>
      <c r="G43" s="140"/>
      <c r="H43" s="140"/>
      <c r="I43" s="140"/>
      <c r="J43" s="140"/>
      <c r="K43" s="140"/>
      <c r="L43" s="140" t="s">
        <v>605</v>
      </c>
      <c r="M43" s="140">
        <f>M41+Октябрь!M37</f>
        <v>0.30404002265433266</v>
      </c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30"/>
      <c r="AC43" s="61"/>
    </row>
    <row r="44" spans="1:29" s="62" customFormat="1" x14ac:dyDescent="0.25">
      <c r="AB44" s="61"/>
      <c r="AC44" s="61"/>
    </row>
    <row r="45" spans="1:29" s="62" customFormat="1" x14ac:dyDescent="0.25">
      <c r="AB45" s="61"/>
      <c r="AC45" s="61"/>
    </row>
    <row r="46" spans="1:29" s="62" customFormat="1" x14ac:dyDescent="0.25">
      <c r="AB46" s="61"/>
      <c r="AC46" s="61"/>
    </row>
    <row r="47" spans="1:29" s="62" customFormat="1" x14ac:dyDescent="0.25">
      <c r="AB47" s="61"/>
      <c r="AC47" s="61"/>
    </row>
    <row r="48" spans="1:29" s="62" customFormat="1" x14ac:dyDescent="0.25"/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  <row r="1014" s="62" customFormat="1" x14ac:dyDescent="0.25"/>
    <row r="1015" s="62" customFormat="1" x14ac:dyDescent="0.25"/>
    <row r="1016" s="62" customFormat="1" x14ac:dyDescent="0.25"/>
    <row r="1017" s="62" customFormat="1" x14ac:dyDescent="0.25"/>
    <row r="1018" s="62" customFormat="1" x14ac:dyDescent="0.25"/>
    <row r="1019" s="62" customFormat="1" x14ac:dyDescent="0.25"/>
    <row r="1020" s="62" customFormat="1" x14ac:dyDescent="0.25"/>
    <row r="1021" s="62" customFormat="1" x14ac:dyDescent="0.25"/>
    <row r="1022" s="62" customFormat="1" x14ac:dyDescent="0.25"/>
    <row r="1023" s="62" customFormat="1" x14ac:dyDescent="0.25"/>
    <row r="1024" s="62" customFormat="1" x14ac:dyDescent="0.25"/>
    <row r="1025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3"/>
  <sheetViews>
    <sheetView topLeftCell="E16" zoomScale="60" zoomScaleNormal="60" workbookViewId="0">
      <selection activeCell="S28" sqref="S28"/>
    </sheetView>
  </sheetViews>
  <sheetFormatPr defaultRowHeight="16.5" x14ac:dyDescent="0.3"/>
  <cols>
    <col min="1" max="1" width="9.140625" style="323" customWidth="1"/>
    <col min="2" max="2" width="18.28515625" style="323" customWidth="1"/>
    <col min="3" max="3" width="9.140625" style="323" customWidth="1"/>
    <col min="4" max="4" width="24.140625" style="323" customWidth="1"/>
    <col min="5" max="5" width="9.140625" style="323" customWidth="1"/>
    <col min="6" max="6" width="18.28515625" style="323" customWidth="1"/>
    <col min="7" max="7" width="16.140625" style="323" customWidth="1"/>
    <col min="8" max="9" width="9.140625" style="323" customWidth="1"/>
    <col min="10" max="12" width="9.140625" style="321"/>
    <col min="13" max="13" width="23.140625" style="321" customWidth="1"/>
    <col min="14" max="27" width="9.140625" style="321"/>
    <col min="28" max="28" width="14.28515625" style="321" customWidth="1"/>
    <col min="29" max="16384" width="9.140625" style="321"/>
  </cols>
  <sheetData>
    <row r="1" spans="1:30" x14ac:dyDescent="0.25">
      <c r="A1" s="320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</row>
    <row r="2" spans="1:30" x14ac:dyDescent="0.3">
      <c r="A2" s="321" t="s">
        <v>0</v>
      </c>
      <c r="B2" s="321"/>
      <c r="C2" s="321"/>
      <c r="D2" s="321"/>
      <c r="E2" s="321"/>
      <c r="F2" s="321"/>
      <c r="G2" s="321"/>
      <c r="H2" s="321"/>
      <c r="I2" s="321"/>
      <c r="Q2" s="322" t="s">
        <v>69</v>
      </c>
      <c r="R2" s="323" t="s">
        <v>2</v>
      </c>
      <c r="S2" s="322">
        <v>2024</v>
      </c>
      <c r="T2" s="321" t="s">
        <v>3</v>
      </c>
      <c r="W2" s="324"/>
      <c r="X2" s="324"/>
      <c r="Y2" s="324"/>
      <c r="Z2" s="324"/>
      <c r="AA2" s="324"/>
    </row>
    <row r="3" spans="1:30" ht="15" x14ac:dyDescent="0.25">
      <c r="A3" s="325" t="s">
        <v>4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W3" s="324"/>
      <c r="X3" s="324"/>
      <c r="Y3" s="324"/>
      <c r="Z3" s="324"/>
      <c r="AA3" s="324"/>
    </row>
    <row r="4" spans="1:30" ht="15" x14ac:dyDescent="0.25">
      <c r="A4" s="326" t="s">
        <v>5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8"/>
      <c r="V4" s="328"/>
      <c r="W4" s="328"/>
      <c r="X4" s="328"/>
      <c r="Y4" s="328"/>
      <c r="Z4" s="328"/>
      <c r="AA4" s="328"/>
    </row>
    <row r="5" spans="1:30" s="323" customFormat="1" ht="27.75" customHeight="1" thickBot="1" x14ac:dyDescent="0.35">
      <c r="A5" s="329"/>
      <c r="B5" s="329"/>
      <c r="C5" s="329"/>
      <c r="D5" s="329"/>
      <c r="E5" s="329"/>
      <c r="F5" s="329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21"/>
      <c r="T5" s="321"/>
      <c r="U5" s="321"/>
      <c r="V5" s="321"/>
      <c r="W5" s="321"/>
      <c r="X5" s="321"/>
      <c r="Y5" s="321"/>
      <c r="Z5" s="321"/>
      <c r="AA5" s="321"/>
    </row>
    <row r="6" spans="1:30" ht="32.25" customHeight="1" thickBot="1" x14ac:dyDescent="0.3">
      <c r="A6" s="331" t="s">
        <v>6</v>
      </c>
      <c r="B6" s="332"/>
      <c r="C6" s="332"/>
      <c r="D6" s="332"/>
      <c r="E6" s="332"/>
      <c r="F6" s="332"/>
      <c r="G6" s="332"/>
      <c r="H6" s="332"/>
      <c r="I6" s="333"/>
      <c r="J6" s="332" t="s">
        <v>7</v>
      </c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3"/>
      <c r="W6" s="334" t="s">
        <v>8</v>
      </c>
      <c r="X6" s="335" t="s">
        <v>9</v>
      </c>
      <c r="Y6" s="336"/>
      <c r="Z6" s="337"/>
      <c r="AA6" s="338" t="s">
        <v>10</v>
      </c>
    </row>
    <row r="7" spans="1:30" ht="171.75" customHeight="1" thickBot="1" x14ac:dyDescent="0.3">
      <c r="A7" s="334" t="s">
        <v>11</v>
      </c>
      <c r="B7" s="334" t="s">
        <v>12</v>
      </c>
      <c r="C7" s="334" t="s">
        <v>13</v>
      </c>
      <c r="D7" s="334" t="s">
        <v>14</v>
      </c>
      <c r="E7" s="334" t="s">
        <v>15</v>
      </c>
      <c r="F7" s="334" t="s">
        <v>16</v>
      </c>
      <c r="G7" s="334" t="s">
        <v>17</v>
      </c>
      <c r="H7" s="334" t="s">
        <v>18</v>
      </c>
      <c r="I7" s="334" t="s">
        <v>19</v>
      </c>
      <c r="J7" s="338" t="s">
        <v>20</v>
      </c>
      <c r="K7" s="334" t="s">
        <v>21</v>
      </c>
      <c r="L7" s="334" t="s">
        <v>22</v>
      </c>
      <c r="M7" s="331" t="s">
        <v>23</v>
      </c>
      <c r="N7" s="332"/>
      <c r="O7" s="332"/>
      <c r="P7" s="332"/>
      <c r="Q7" s="332"/>
      <c r="R7" s="332"/>
      <c r="S7" s="332"/>
      <c r="T7" s="332"/>
      <c r="U7" s="333"/>
      <c r="V7" s="334" t="s">
        <v>24</v>
      </c>
      <c r="W7" s="339"/>
      <c r="X7" s="340"/>
      <c r="Y7" s="341"/>
      <c r="Z7" s="342"/>
      <c r="AA7" s="343"/>
    </row>
    <row r="8" spans="1:30" ht="63.75" customHeight="1" thickBot="1" x14ac:dyDescent="0.3">
      <c r="A8" s="339"/>
      <c r="B8" s="339"/>
      <c r="C8" s="339"/>
      <c r="D8" s="339"/>
      <c r="E8" s="339"/>
      <c r="F8" s="339"/>
      <c r="G8" s="339"/>
      <c r="H8" s="339"/>
      <c r="I8" s="339"/>
      <c r="J8" s="343"/>
      <c r="K8" s="339"/>
      <c r="L8" s="339"/>
      <c r="M8" s="334" t="s">
        <v>25</v>
      </c>
      <c r="N8" s="331" t="s">
        <v>26</v>
      </c>
      <c r="O8" s="332"/>
      <c r="P8" s="333"/>
      <c r="Q8" s="331" t="s">
        <v>27</v>
      </c>
      <c r="R8" s="332"/>
      <c r="S8" s="332"/>
      <c r="T8" s="333"/>
      <c r="U8" s="334" t="s">
        <v>28</v>
      </c>
      <c r="V8" s="339"/>
      <c r="W8" s="339"/>
      <c r="X8" s="334" t="s">
        <v>29</v>
      </c>
      <c r="Y8" s="334" t="s">
        <v>30</v>
      </c>
      <c r="Z8" s="334" t="s">
        <v>31</v>
      </c>
      <c r="AA8" s="343"/>
    </row>
    <row r="9" spans="1:30" ht="71.25" customHeight="1" thickBot="1" x14ac:dyDescent="0.3">
      <c r="A9" s="339"/>
      <c r="B9" s="339"/>
      <c r="C9" s="339"/>
      <c r="D9" s="339"/>
      <c r="E9" s="339"/>
      <c r="F9" s="339"/>
      <c r="G9" s="339"/>
      <c r="H9" s="339"/>
      <c r="I9" s="339"/>
      <c r="J9" s="343"/>
      <c r="K9" s="339"/>
      <c r="L9" s="339"/>
      <c r="M9" s="339"/>
      <c r="N9" s="344" t="s">
        <v>32</v>
      </c>
      <c r="O9" s="344" t="s">
        <v>33</v>
      </c>
      <c r="P9" s="344" t="s">
        <v>34</v>
      </c>
      <c r="Q9" s="344" t="s">
        <v>35</v>
      </c>
      <c r="R9" s="344" t="s">
        <v>36</v>
      </c>
      <c r="S9" s="344" t="s">
        <v>37</v>
      </c>
      <c r="T9" s="344" t="s">
        <v>38</v>
      </c>
      <c r="U9" s="339"/>
      <c r="V9" s="339"/>
      <c r="W9" s="339"/>
      <c r="X9" s="339"/>
      <c r="Y9" s="339"/>
      <c r="Z9" s="339"/>
      <c r="AA9" s="343"/>
    </row>
    <row r="10" spans="1:30" ht="17.25" customHeight="1" thickBot="1" x14ac:dyDescent="0.3">
      <c r="A10" s="345">
        <v>1</v>
      </c>
      <c r="B10" s="345">
        <v>2</v>
      </c>
      <c r="C10" s="345">
        <v>3</v>
      </c>
      <c r="D10" s="345">
        <v>4</v>
      </c>
      <c r="E10" s="345">
        <v>5</v>
      </c>
      <c r="F10" s="345">
        <v>6</v>
      </c>
      <c r="G10" s="345">
        <v>7</v>
      </c>
      <c r="H10" s="345">
        <v>8</v>
      </c>
      <c r="I10" s="345">
        <v>9</v>
      </c>
      <c r="J10" s="345">
        <v>10</v>
      </c>
      <c r="K10" s="345">
        <v>11</v>
      </c>
      <c r="L10" s="345">
        <v>12</v>
      </c>
      <c r="M10" s="345">
        <v>13</v>
      </c>
      <c r="N10" s="345">
        <v>14</v>
      </c>
      <c r="O10" s="345">
        <v>15</v>
      </c>
      <c r="P10" s="345">
        <v>16</v>
      </c>
      <c r="Q10" s="345">
        <v>17</v>
      </c>
      <c r="R10" s="345">
        <v>18</v>
      </c>
      <c r="S10" s="345">
        <v>19</v>
      </c>
      <c r="T10" s="345">
        <v>20</v>
      </c>
      <c r="U10" s="345">
        <v>21</v>
      </c>
      <c r="V10" s="345">
        <v>22</v>
      </c>
      <c r="W10" s="345">
        <v>23</v>
      </c>
      <c r="X10" s="345">
        <v>24</v>
      </c>
      <c r="Y10" s="345">
        <v>25</v>
      </c>
      <c r="Z10" s="345">
        <v>26</v>
      </c>
      <c r="AA10" s="345">
        <v>27</v>
      </c>
    </row>
    <row r="11" spans="1:30" s="353" customFormat="1" ht="63.75" customHeight="1" x14ac:dyDescent="0.25">
      <c r="A11" s="351">
        <v>141</v>
      </c>
      <c r="B11" s="351" t="s">
        <v>71</v>
      </c>
      <c r="C11" s="351" t="s">
        <v>53</v>
      </c>
      <c r="D11" s="351" t="s">
        <v>833</v>
      </c>
      <c r="E11" s="351" t="s">
        <v>73</v>
      </c>
      <c r="F11" s="351" t="s">
        <v>950</v>
      </c>
      <c r="G11" s="351" t="s">
        <v>951</v>
      </c>
      <c r="H11" s="351" t="s">
        <v>45</v>
      </c>
      <c r="I11" s="351">
        <v>1.33</v>
      </c>
      <c r="J11" s="351"/>
      <c r="K11" s="351"/>
      <c r="L11" s="351"/>
      <c r="M11" s="351">
        <v>963</v>
      </c>
      <c r="N11" s="351">
        <v>0</v>
      </c>
      <c r="O11" s="351">
        <v>0</v>
      </c>
      <c r="P11" s="351">
        <v>963</v>
      </c>
      <c r="Q11" s="351">
        <v>0</v>
      </c>
      <c r="R11" s="351">
        <v>0</v>
      </c>
      <c r="S11" s="351">
        <v>0</v>
      </c>
      <c r="T11" s="351">
        <v>963</v>
      </c>
      <c r="U11" s="351">
        <v>0</v>
      </c>
      <c r="V11" s="351">
        <v>224</v>
      </c>
      <c r="W11" s="351"/>
      <c r="X11" s="351"/>
      <c r="Y11" s="351" t="s">
        <v>70</v>
      </c>
      <c r="Z11" s="351" t="s">
        <v>46</v>
      </c>
      <c r="AA11" s="351">
        <v>1</v>
      </c>
      <c r="AB11" s="352">
        <f>M11*I11</f>
        <v>1280.79</v>
      </c>
      <c r="AC11" s="352">
        <f>V11*I11</f>
        <v>297.92</v>
      </c>
    </row>
    <row r="12" spans="1:30" s="353" customFormat="1" ht="75" x14ac:dyDescent="0.25">
      <c r="A12" s="351">
        <v>140</v>
      </c>
      <c r="B12" s="351" t="s">
        <v>71</v>
      </c>
      <c r="C12" s="351" t="s">
        <v>53</v>
      </c>
      <c r="D12" s="351" t="s">
        <v>952</v>
      </c>
      <c r="E12" s="351" t="s">
        <v>73</v>
      </c>
      <c r="F12" s="351" t="s">
        <v>953</v>
      </c>
      <c r="G12" s="351" t="s">
        <v>954</v>
      </c>
      <c r="H12" s="351" t="s">
        <v>45</v>
      </c>
      <c r="I12" s="351">
        <v>7.0000000000000007E-2</v>
      </c>
      <c r="J12" s="351"/>
      <c r="K12" s="351"/>
      <c r="L12" s="351"/>
      <c r="M12" s="351">
        <v>742</v>
      </c>
      <c r="N12" s="351">
        <v>0</v>
      </c>
      <c r="O12" s="351">
        <v>0</v>
      </c>
      <c r="P12" s="351">
        <v>742</v>
      </c>
      <c r="Q12" s="351">
        <v>0</v>
      </c>
      <c r="R12" s="351">
        <v>0</v>
      </c>
      <c r="S12" s="351">
        <v>0</v>
      </c>
      <c r="T12" s="351">
        <v>742</v>
      </c>
      <c r="U12" s="351">
        <v>0</v>
      </c>
      <c r="V12" s="351">
        <v>112</v>
      </c>
      <c r="W12" s="351"/>
      <c r="X12" s="351"/>
      <c r="Y12" s="351" t="s">
        <v>70</v>
      </c>
      <c r="Z12" s="351" t="s">
        <v>46</v>
      </c>
      <c r="AA12" s="351">
        <v>1</v>
      </c>
      <c r="AB12" s="352">
        <f t="shared" ref="AB12:AB14" si="0">M12*I12</f>
        <v>51.940000000000005</v>
      </c>
      <c r="AC12" s="352">
        <f t="shared" ref="AC12:AC14" si="1">V12*I12</f>
        <v>7.8400000000000007</v>
      </c>
    </row>
    <row r="13" spans="1:30" s="353" customFormat="1" ht="75" x14ac:dyDescent="0.25">
      <c r="A13" s="351">
        <v>139</v>
      </c>
      <c r="B13" s="351" t="s">
        <v>71</v>
      </c>
      <c r="C13" s="351" t="s">
        <v>53</v>
      </c>
      <c r="D13" s="351" t="s">
        <v>952</v>
      </c>
      <c r="E13" s="351" t="s">
        <v>73</v>
      </c>
      <c r="F13" s="351" t="s">
        <v>955</v>
      </c>
      <c r="G13" s="351" t="s">
        <v>956</v>
      </c>
      <c r="H13" s="351" t="s">
        <v>45</v>
      </c>
      <c r="I13" s="351">
        <v>0.1</v>
      </c>
      <c r="J13" s="351"/>
      <c r="K13" s="351"/>
      <c r="L13" s="351"/>
      <c r="M13" s="351">
        <v>742</v>
      </c>
      <c r="N13" s="351">
        <v>0</v>
      </c>
      <c r="O13" s="351">
        <v>0</v>
      </c>
      <c r="P13" s="351">
        <v>742</v>
      </c>
      <c r="Q13" s="351">
        <v>0</v>
      </c>
      <c r="R13" s="351">
        <v>0</v>
      </c>
      <c r="S13" s="351">
        <v>0</v>
      </c>
      <c r="T13" s="351">
        <v>742</v>
      </c>
      <c r="U13" s="351">
        <v>0</v>
      </c>
      <c r="V13" s="351">
        <v>112</v>
      </c>
      <c r="W13" s="351"/>
      <c r="X13" s="351"/>
      <c r="Y13" s="351" t="s">
        <v>70</v>
      </c>
      <c r="Z13" s="351" t="s">
        <v>46</v>
      </c>
      <c r="AA13" s="351">
        <v>1</v>
      </c>
      <c r="AB13" s="352">
        <f t="shared" si="0"/>
        <v>74.2</v>
      </c>
      <c r="AC13" s="352">
        <f t="shared" si="1"/>
        <v>11.200000000000001</v>
      </c>
    </row>
    <row r="14" spans="1:30" s="353" customFormat="1" ht="75" x14ac:dyDescent="0.25">
      <c r="A14" s="351">
        <v>138</v>
      </c>
      <c r="B14" s="351" t="s">
        <v>71</v>
      </c>
      <c r="C14" s="351" t="s">
        <v>53</v>
      </c>
      <c r="D14" s="351" t="s">
        <v>952</v>
      </c>
      <c r="E14" s="351" t="s">
        <v>73</v>
      </c>
      <c r="F14" s="351" t="s">
        <v>957</v>
      </c>
      <c r="G14" s="351" t="s">
        <v>958</v>
      </c>
      <c r="H14" s="351" t="s">
        <v>45</v>
      </c>
      <c r="I14" s="351">
        <v>0.08</v>
      </c>
      <c r="J14" s="351"/>
      <c r="K14" s="351"/>
      <c r="L14" s="351"/>
      <c r="M14" s="351">
        <v>742</v>
      </c>
      <c r="N14" s="351">
        <v>0</v>
      </c>
      <c r="O14" s="351">
        <v>0</v>
      </c>
      <c r="P14" s="351">
        <v>742</v>
      </c>
      <c r="Q14" s="351">
        <v>0</v>
      </c>
      <c r="R14" s="351">
        <v>0</v>
      </c>
      <c r="S14" s="351">
        <v>0</v>
      </c>
      <c r="T14" s="351">
        <v>742</v>
      </c>
      <c r="U14" s="351">
        <v>0</v>
      </c>
      <c r="V14" s="351">
        <v>112</v>
      </c>
      <c r="W14" s="351"/>
      <c r="X14" s="351"/>
      <c r="Y14" s="351" t="s">
        <v>70</v>
      </c>
      <c r="Z14" s="351" t="s">
        <v>46</v>
      </c>
      <c r="AA14" s="351">
        <v>1</v>
      </c>
      <c r="AB14" s="352">
        <f t="shared" si="0"/>
        <v>59.36</v>
      </c>
      <c r="AC14" s="352">
        <f t="shared" si="1"/>
        <v>8.9600000000000009</v>
      </c>
    </row>
    <row r="15" spans="1:30" s="348" customFormat="1" ht="75" x14ac:dyDescent="0.25">
      <c r="A15" s="346">
        <v>137</v>
      </c>
      <c r="B15" s="346" t="s">
        <v>71</v>
      </c>
      <c r="C15" s="346" t="s">
        <v>53</v>
      </c>
      <c r="D15" s="346" t="s">
        <v>280</v>
      </c>
      <c r="E15" s="346" t="s">
        <v>73</v>
      </c>
      <c r="F15" s="346" t="s">
        <v>959</v>
      </c>
      <c r="G15" s="346"/>
      <c r="H15" s="346" t="s">
        <v>45</v>
      </c>
      <c r="I15" s="346"/>
      <c r="J15" s="346"/>
      <c r="K15" s="346"/>
      <c r="L15" s="346"/>
      <c r="M15" s="346">
        <v>112</v>
      </c>
      <c r="N15" s="346">
        <v>0</v>
      </c>
      <c r="O15" s="346">
        <v>0</v>
      </c>
      <c r="P15" s="346">
        <v>112</v>
      </c>
      <c r="Q15" s="346">
        <v>0</v>
      </c>
      <c r="R15" s="346">
        <v>0</v>
      </c>
      <c r="S15" s="346">
        <v>0</v>
      </c>
      <c r="T15" s="346">
        <v>112</v>
      </c>
      <c r="U15" s="346">
        <v>0</v>
      </c>
      <c r="V15" s="346">
        <v>22</v>
      </c>
      <c r="W15" s="346"/>
      <c r="X15" s="346"/>
      <c r="Y15" s="346" t="s">
        <v>109</v>
      </c>
      <c r="Z15" s="346" t="s">
        <v>46</v>
      </c>
      <c r="AA15" s="346">
        <v>0</v>
      </c>
      <c r="AB15" s="347"/>
      <c r="AC15" s="347"/>
      <c r="AD15" s="348">
        <f>V15*I15</f>
        <v>0</v>
      </c>
    </row>
    <row r="16" spans="1:30" s="348" customFormat="1" ht="75" x14ac:dyDescent="0.25">
      <c r="A16" s="346">
        <v>136</v>
      </c>
      <c r="B16" s="346" t="s">
        <v>71</v>
      </c>
      <c r="C16" s="346" t="s">
        <v>53</v>
      </c>
      <c r="D16" s="346" t="s">
        <v>960</v>
      </c>
      <c r="E16" s="346" t="s">
        <v>73</v>
      </c>
      <c r="F16" s="346" t="s">
        <v>961</v>
      </c>
      <c r="G16" s="346"/>
      <c r="H16" s="346" t="s">
        <v>45</v>
      </c>
      <c r="I16" s="346"/>
      <c r="J16" s="346"/>
      <c r="K16" s="346"/>
      <c r="L16" s="346"/>
      <c r="M16" s="346">
        <v>123</v>
      </c>
      <c r="N16" s="346">
        <v>0</v>
      </c>
      <c r="O16" s="346">
        <v>0</v>
      </c>
      <c r="P16" s="346">
        <v>123</v>
      </c>
      <c r="Q16" s="346">
        <v>0</v>
      </c>
      <c r="R16" s="346">
        <v>0</v>
      </c>
      <c r="S16" s="346">
        <v>0</v>
      </c>
      <c r="T16" s="346">
        <v>123</v>
      </c>
      <c r="U16" s="346">
        <v>0</v>
      </c>
      <c r="V16" s="346">
        <v>23</v>
      </c>
      <c r="W16" s="346"/>
      <c r="X16" s="346"/>
      <c r="Y16" s="346" t="s">
        <v>109</v>
      </c>
      <c r="Z16" s="346" t="s">
        <v>46</v>
      </c>
      <c r="AA16" s="346">
        <v>0</v>
      </c>
      <c r="AB16" s="347"/>
      <c r="AC16" s="347"/>
      <c r="AD16" s="348">
        <f t="shared" ref="AD16:AD18" si="2">V16*I16</f>
        <v>0</v>
      </c>
    </row>
    <row r="17" spans="1:30" s="348" customFormat="1" ht="75" x14ac:dyDescent="0.25">
      <c r="A17" s="346">
        <v>135</v>
      </c>
      <c r="B17" s="346" t="s">
        <v>71</v>
      </c>
      <c r="C17" s="346" t="s">
        <v>53</v>
      </c>
      <c r="D17" s="346" t="s">
        <v>280</v>
      </c>
      <c r="E17" s="346" t="s">
        <v>73</v>
      </c>
      <c r="F17" s="346" t="s">
        <v>962</v>
      </c>
      <c r="G17" s="346"/>
      <c r="H17" s="346" t="s">
        <v>45</v>
      </c>
      <c r="I17" s="346"/>
      <c r="J17" s="346"/>
      <c r="K17" s="346"/>
      <c r="L17" s="346"/>
      <c r="M17" s="346">
        <v>57</v>
      </c>
      <c r="N17" s="346">
        <v>0</v>
      </c>
      <c r="O17" s="346">
        <v>0</v>
      </c>
      <c r="P17" s="346">
        <v>57</v>
      </c>
      <c r="Q17" s="346">
        <v>0</v>
      </c>
      <c r="R17" s="346">
        <v>0</v>
      </c>
      <c r="S17" s="346">
        <v>0</v>
      </c>
      <c r="T17" s="346">
        <v>57</v>
      </c>
      <c r="U17" s="346">
        <v>0</v>
      </c>
      <c r="V17" s="346">
        <v>28</v>
      </c>
      <c r="W17" s="346"/>
      <c r="X17" s="346"/>
      <c r="Y17" s="346" t="s">
        <v>109</v>
      </c>
      <c r="Z17" s="346" t="s">
        <v>46</v>
      </c>
      <c r="AA17" s="346">
        <v>0</v>
      </c>
      <c r="AB17" s="347"/>
      <c r="AC17" s="347"/>
      <c r="AD17" s="348">
        <f t="shared" si="2"/>
        <v>0</v>
      </c>
    </row>
    <row r="18" spans="1:30" s="348" customFormat="1" ht="75" x14ac:dyDescent="0.25">
      <c r="A18" s="346">
        <v>134</v>
      </c>
      <c r="B18" s="346" t="s">
        <v>47</v>
      </c>
      <c r="C18" s="346" t="s">
        <v>40</v>
      </c>
      <c r="D18" s="346" t="s">
        <v>396</v>
      </c>
      <c r="E18" s="346" t="s">
        <v>42</v>
      </c>
      <c r="F18" s="346" t="s">
        <v>963</v>
      </c>
      <c r="G18" s="346" t="s">
        <v>964</v>
      </c>
      <c r="H18" s="346" t="s">
        <v>45</v>
      </c>
      <c r="I18" s="346">
        <v>0.57999999999999996</v>
      </c>
      <c r="J18" s="346"/>
      <c r="K18" s="346"/>
      <c r="L18" s="346"/>
      <c r="M18" s="346">
        <v>48</v>
      </c>
      <c r="N18" s="346">
        <v>0</v>
      </c>
      <c r="O18" s="346">
        <v>0</v>
      </c>
      <c r="P18" s="346">
        <v>47</v>
      </c>
      <c r="Q18" s="346">
        <v>0</v>
      </c>
      <c r="R18" s="346">
        <v>0</v>
      </c>
      <c r="S18" s="346">
        <v>12</v>
      </c>
      <c r="T18" s="346">
        <v>35</v>
      </c>
      <c r="U18" s="346">
        <v>1</v>
      </c>
      <c r="V18" s="346">
        <v>34</v>
      </c>
      <c r="W18" s="346"/>
      <c r="X18" s="346"/>
      <c r="Y18" s="346" t="s">
        <v>109</v>
      </c>
      <c r="Z18" s="346" t="s">
        <v>46</v>
      </c>
      <c r="AA18" s="346">
        <v>0</v>
      </c>
      <c r="AB18" s="347"/>
      <c r="AC18" s="347"/>
      <c r="AD18" s="348">
        <f t="shared" si="2"/>
        <v>19.72</v>
      </c>
    </row>
    <row r="19" spans="1:30" s="353" customFormat="1" ht="75" x14ac:dyDescent="0.25">
      <c r="A19" s="351">
        <v>132</v>
      </c>
      <c r="B19" s="351" t="s">
        <v>47</v>
      </c>
      <c r="C19" s="351" t="s">
        <v>53</v>
      </c>
      <c r="D19" s="351" t="s">
        <v>965</v>
      </c>
      <c r="E19" s="351" t="s">
        <v>50</v>
      </c>
      <c r="F19" s="351" t="s">
        <v>966</v>
      </c>
      <c r="G19" s="351" t="s">
        <v>967</v>
      </c>
      <c r="H19" s="351" t="s">
        <v>45</v>
      </c>
      <c r="I19" s="351">
        <v>0.57999999999999996</v>
      </c>
      <c r="J19" s="351"/>
      <c r="K19" s="351"/>
      <c r="L19" s="351"/>
      <c r="M19" s="351">
        <v>6</v>
      </c>
      <c r="N19" s="351">
        <v>0</v>
      </c>
      <c r="O19" s="351">
        <v>0</v>
      </c>
      <c r="P19" s="351">
        <v>6</v>
      </c>
      <c r="Q19" s="351">
        <v>0</v>
      </c>
      <c r="R19" s="351">
        <v>0</v>
      </c>
      <c r="S19" s="351">
        <v>0</v>
      </c>
      <c r="T19" s="351">
        <v>6</v>
      </c>
      <c r="U19" s="351">
        <v>0</v>
      </c>
      <c r="V19" s="351">
        <v>2</v>
      </c>
      <c r="W19" s="351"/>
      <c r="X19" s="351"/>
      <c r="Y19" s="351" t="s">
        <v>70</v>
      </c>
      <c r="Z19" s="351" t="s">
        <v>46</v>
      </c>
      <c r="AA19" s="351">
        <v>1</v>
      </c>
      <c r="AB19" s="352">
        <f t="shared" ref="AB19" si="3">M19*I19</f>
        <v>3.4799999999999995</v>
      </c>
      <c r="AC19" s="352">
        <f t="shared" ref="AC19" si="4">V19*I19</f>
        <v>1.1599999999999999</v>
      </c>
    </row>
    <row r="20" spans="1:30" s="348" customFormat="1" ht="75" x14ac:dyDescent="0.25">
      <c r="A20" s="346">
        <v>131</v>
      </c>
      <c r="B20" s="346" t="s">
        <v>47</v>
      </c>
      <c r="C20" s="346" t="s">
        <v>40</v>
      </c>
      <c r="D20" s="346" t="s">
        <v>968</v>
      </c>
      <c r="E20" s="346" t="s">
        <v>42</v>
      </c>
      <c r="F20" s="346" t="s">
        <v>969</v>
      </c>
      <c r="G20" s="346"/>
      <c r="H20" s="346" t="s">
        <v>45</v>
      </c>
      <c r="I20" s="346"/>
      <c r="J20" s="346"/>
      <c r="K20" s="346"/>
      <c r="L20" s="346"/>
      <c r="M20" s="346">
        <v>3</v>
      </c>
      <c r="N20" s="346">
        <v>0</v>
      </c>
      <c r="O20" s="346">
        <v>0</v>
      </c>
      <c r="P20" s="346">
        <v>3</v>
      </c>
      <c r="Q20" s="346">
        <v>0</v>
      </c>
      <c r="R20" s="346">
        <v>0</v>
      </c>
      <c r="S20" s="346">
        <v>3</v>
      </c>
      <c r="T20" s="346">
        <v>0</v>
      </c>
      <c r="U20" s="346">
        <v>0</v>
      </c>
      <c r="V20" s="346">
        <v>2</v>
      </c>
      <c r="W20" s="346"/>
      <c r="X20" s="346"/>
      <c r="Y20" s="346" t="s">
        <v>109</v>
      </c>
      <c r="Z20" s="346" t="s">
        <v>46</v>
      </c>
      <c r="AA20" s="346">
        <v>0</v>
      </c>
      <c r="AB20" s="347"/>
      <c r="AC20" s="347"/>
    </row>
    <row r="21" spans="1:30" s="348" customFormat="1" ht="75" x14ac:dyDescent="0.25">
      <c r="A21" s="346">
        <v>133</v>
      </c>
      <c r="B21" s="346" t="s">
        <v>47</v>
      </c>
      <c r="C21" s="346" t="s">
        <v>147</v>
      </c>
      <c r="D21" s="346" t="s">
        <v>970</v>
      </c>
      <c r="E21" s="346" t="s">
        <v>50</v>
      </c>
      <c r="F21" s="346" t="s">
        <v>971</v>
      </c>
      <c r="G21" s="346" t="s">
        <v>972</v>
      </c>
      <c r="H21" s="346" t="s">
        <v>45</v>
      </c>
      <c r="I21" s="346">
        <v>0.83</v>
      </c>
      <c r="J21" s="346"/>
      <c r="K21" s="346"/>
      <c r="L21" s="346"/>
      <c r="M21" s="346">
        <v>6</v>
      </c>
      <c r="N21" s="346">
        <v>0</v>
      </c>
      <c r="O21" s="346">
        <v>0</v>
      </c>
      <c r="P21" s="346">
        <v>6</v>
      </c>
      <c r="Q21" s="346">
        <v>0</v>
      </c>
      <c r="R21" s="346">
        <v>0</v>
      </c>
      <c r="S21" s="346">
        <v>0</v>
      </c>
      <c r="T21" s="346">
        <v>6</v>
      </c>
      <c r="U21" s="346">
        <v>0</v>
      </c>
      <c r="V21" s="346">
        <v>3</v>
      </c>
      <c r="W21" s="346"/>
      <c r="X21" s="346"/>
      <c r="Y21" s="346" t="s">
        <v>57</v>
      </c>
      <c r="Z21" s="346" t="s">
        <v>973</v>
      </c>
      <c r="AA21" s="346">
        <v>0</v>
      </c>
      <c r="AB21" s="347"/>
      <c r="AC21" s="347"/>
    </row>
    <row r="22" spans="1:30" s="353" customFormat="1" ht="74.25" customHeight="1" x14ac:dyDescent="0.25">
      <c r="A22" s="355"/>
      <c r="B22" s="356" t="s">
        <v>71</v>
      </c>
      <c r="C22" s="356" t="s">
        <v>53</v>
      </c>
      <c r="D22" s="356" t="s">
        <v>833</v>
      </c>
      <c r="E22" s="356" t="s">
        <v>73</v>
      </c>
      <c r="F22" s="356" t="s">
        <v>974</v>
      </c>
      <c r="G22" s="356" t="s">
        <v>975</v>
      </c>
      <c r="H22" s="356" t="s">
        <v>45</v>
      </c>
      <c r="I22" s="356">
        <v>1.25</v>
      </c>
      <c r="J22" s="356"/>
      <c r="K22" s="356"/>
      <c r="L22" s="356"/>
      <c r="M22" s="356">
        <v>963</v>
      </c>
      <c r="N22" s="356">
        <v>0</v>
      </c>
      <c r="O22" s="356">
        <v>0</v>
      </c>
      <c r="P22" s="356">
        <v>963</v>
      </c>
      <c r="Q22" s="356">
        <v>0</v>
      </c>
      <c r="R22" s="356">
        <v>0</v>
      </c>
      <c r="S22" s="356">
        <v>0</v>
      </c>
      <c r="T22" s="356">
        <v>963</v>
      </c>
      <c r="U22" s="356">
        <v>0</v>
      </c>
      <c r="V22" s="356">
        <v>224</v>
      </c>
      <c r="W22" s="356"/>
      <c r="X22" s="356"/>
      <c r="Y22" s="356" t="s">
        <v>70</v>
      </c>
      <c r="Z22" s="356" t="s">
        <v>46</v>
      </c>
      <c r="AA22" s="356">
        <v>1</v>
      </c>
      <c r="AB22" s="352">
        <f t="shared" ref="AB22:AB24" si="5">M22*I22</f>
        <v>1203.75</v>
      </c>
      <c r="AC22" s="352">
        <f t="shared" ref="AC22" si="6">V22*I22</f>
        <v>280</v>
      </c>
    </row>
    <row r="23" spans="1:30" s="350" customFormat="1" ht="31.5" customHeight="1" x14ac:dyDescent="0.25">
      <c r="A23" s="354"/>
      <c r="B23" s="357"/>
      <c r="C23" s="357"/>
      <c r="D23" s="357"/>
      <c r="E23" s="357"/>
      <c r="F23" s="357"/>
      <c r="G23" s="357"/>
      <c r="H23" s="357"/>
      <c r="I23" s="357">
        <v>1</v>
      </c>
      <c r="J23" s="357"/>
      <c r="K23" s="357"/>
      <c r="L23" s="357"/>
      <c r="M23" s="357">
        <v>1926</v>
      </c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2">
        <f t="shared" si="5"/>
        <v>1926</v>
      </c>
      <c r="AC23" s="349"/>
    </row>
    <row r="24" spans="1:30" s="350" customFormat="1" ht="24" customHeight="1" x14ac:dyDescent="0.25">
      <c r="A24" s="354"/>
      <c r="B24" s="357"/>
      <c r="C24" s="357"/>
      <c r="D24" s="357"/>
      <c r="E24" s="357"/>
      <c r="F24" s="357"/>
      <c r="G24" s="357"/>
      <c r="H24" s="357"/>
      <c r="I24" s="357">
        <v>0.5</v>
      </c>
      <c r="J24" s="357"/>
      <c r="K24" s="357"/>
      <c r="L24" s="357"/>
      <c r="M24" s="357">
        <v>647</v>
      </c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49">
        <f t="shared" si="5"/>
        <v>323.5</v>
      </c>
      <c r="AC24" s="349"/>
    </row>
    <row r="25" spans="1:30" s="348" customFormat="1" ht="120" customHeight="1" x14ac:dyDescent="0.25">
      <c r="M25" s="348">
        <f>M19+M14+M13+M12+M11+M22+M23+M24</f>
        <v>6731</v>
      </c>
      <c r="AB25" s="348">
        <f>SUM(AB11:AB24)</f>
        <v>4923.0200000000004</v>
      </c>
    </row>
    <row r="26" spans="1:30" s="348" customFormat="1" x14ac:dyDescent="0.25">
      <c r="C26" s="62"/>
      <c r="D26" s="140" t="s">
        <v>191</v>
      </c>
      <c r="E26" s="140"/>
      <c r="F26" s="140">
        <v>10836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 t="s">
        <v>606</v>
      </c>
      <c r="AB26" s="130">
        <f>AB25/F26</f>
        <v>0.45432078257659658</v>
      </c>
    </row>
    <row r="27" spans="1:30" s="348" customFormat="1" x14ac:dyDescent="0.25">
      <c r="C27" s="62"/>
      <c r="D27" s="140" t="s">
        <v>604</v>
      </c>
      <c r="E27" s="140"/>
      <c r="F27" s="140"/>
      <c r="G27" s="140"/>
      <c r="H27" s="140"/>
      <c r="I27" s="140"/>
      <c r="J27" s="140"/>
      <c r="K27" s="140"/>
      <c r="L27" s="140" t="s">
        <v>605</v>
      </c>
      <c r="M27" s="140">
        <f>M25/F26</f>
        <v>0.62117017349575487</v>
      </c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30"/>
    </row>
    <row r="28" spans="1:30" s="348" customFormat="1" ht="33" x14ac:dyDescent="0.25">
      <c r="C28" s="62"/>
      <c r="D28" s="140" t="s">
        <v>602</v>
      </c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 t="s">
        <v>606</v>
      </c>
      <c r="AB28" s="130">
        <f>AB26+Ноябрь!AB42</f>
        <v>1.2755195743455223</v>
      </c>
    </row>
    <row r="29" spans="1:30" s="348" customFormat="1" ht="33" x14ac:dyDescent="0.25">
      <c r="C29" s="62"/>
      <c r="D29" s="140" t="s">
        <v>603</v>
      </c>
      <c r="E29" s="140"/>
      <c r="F29" s="140"/>
      <c r="G29" s="140"/>
      <c r="H29" s="140"/>
      <c r="I29" s="140"/>
      <c r="J29" s="140"/>
      <c r="K29" s="140"/>
      <c r="L29" s="140" t="s">
        <v>605</v>
      </c>
      <c r="M29" s="140">
        <f>M27+Ноябрь!M43</f>
        <v>0.92521019615008759</v>
      </c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30"/>
    </row>
    <row r="30" spans="1:30" s="348" customFormat="1" x14ac:dyDescent="0.25"/>
    <row r="31" spans="1:30" s="348" customFormat="1" x14ac:dyDescent="0.25"/>
    <row r="32" spans="1:30" s="348" customFormat="1" x14ac:dyDescent="0.25"/>
    <row r="33" s="348" customFormat="1" x14ac:dyDescent="0.25"/>
    <row r="34" s="348" customFormat="1" x14ac:dyDescent="0.25"/>
    <row r="35" s="348" customFormat="1" x14ac:dyDescent="0.25"/>
    <row r="36" s="348" customFormat="1" x14ac:dyDescent="0.25"/>
    <row r="37" s="348" customFormat="1" x14ac:dyDescent="0.25"/>
    <row r="38" s="348" customFormat="1" x14ac:dyDescent="0.25"/>
    <row r="39" s="348" customFormat="1" x14ac:dyDescent="0.25"/>
    <row r="40" s="348" customFormat="1" x14ac:dyDescent="0.25"/>
    <row r="41" s="348" customFormat="1" x14ac:dyDescent="0.25"/>
    <row r="42" s="348" customFormat="1" x14ac:dyDescent="0.25"/>
    <row r="43" s="348" customFormat="1" x14ac:dyDescent="0.25"/>
    <row r="44" s="348" customFormat="1" x14ac:dyDescent="0.25"/>
    <row r="45" s="348" customFormat="1" x14ac:dyDescent="0.25"/>
    <row r="46" s="348" customFormat="1" x14ac:dyDescent="0.25"/>
    <row r="47" s="348" customFormat="1" x14ac:dyDescent="0.25"/>
    <row r="48" s="348" customFormat="1" x14ac:dyDescent="0.25"/>
    <row r="49" s="348" customFormat="1" x14ac:dyDescent="0.25"/>
    <row r="50" s="348" customFormat="1" x14ac:dyDescent="0.25"/>
    <row r="51" s="348" customFormat="1" x14ac:dyDescent="0.25"/>
    <row r="52" s="348" customFormat="1" x14ac:dyDescent="0.25"/>
    <row r="53" s="348" customFormat="1" x14ac:dyDescent="0.25"/>
    <row r="54" s="348" customFormat="1" x14ac:dyDescent="0.25"/>
    <row r="55" s="348" customFormat="1" x14ac:dyDescent="0.25"/>
    <row r="56" s="348" customFormat="1" x14ac:dyDescent="0.25"/>
    <row r="57" s="348" customFormat="1" x14ac:dyDescent="0.25"/>
    <row r="58" s="348" customFormat="1" x14ac:dyDescent="0.25"/>
    <row r="59" s="348" customFormat="1" x14ac:dyDescent="0.25"/>
    <row r="60" s="348" customFormat="1" x14ac:dyDescent="0.25"/>
    <row r="61" s="348" customFormat="1" x14ac:dyDescent="0.25"/>
    <row r="62" s="348" customFormat="1" x14ac:dyDescent="0.25"/>
    <row r="63" s="348" customFormat="1" x14ac:dyDescent="0.25"/>
    <row r="64" s="348" customFormat="1" x14ac:dyDescent="0.25"/>
    <row r="65" s="348" customFormat="1" x14ac:dyDescent="0.25"/>
    <row r="66" s="348" customFormat="1" x14ac:dyDescent="0.25"/>
    <row r="67" s="348" customFormat="1" x14ac:dyDescent="0.25"/>
    <row r="68" s="348" customFormat="1" x14ac:dyDescent="0.25"/>
    <row r="69" s="348" customFormat="1" x14ac:dyDescent="0.25"/>
    <row r="70" s="348" customFormat="1" x14ac:dyDescent="0.25"/>
    <row r="71" s="348" customFormat="1" x14ac:dyDescent="0.25"/>
    <row r="72" s="348" customFormat="1" x14ac:dyDescent="0.25"/>
    <row r="73" s="348" customFormat="1" x14ac:dyDescent="0.25"/>
    <row r="74" s="348" customFormat="1" x14ac:dyDescent="0.25"/>
    <row r="75" s="348" customFormat="1" x14ac:dyDescent="0.25"/>
    <row r="76" s="348" customFormat="1" x14ac:dyDescent="0.25"/>
    <row r="77" s="348" customFormat="1" x14ac:dyDescent="0.25"/>
    <row r="78" s="348" customFormat="1" x14ac:dyDescent="0.25"/>
    <row r="79" s="348" customFormat="1" x14ac:dyDescent="0.25"/>
    <row r="80" s="348" customFormat="1" x14ac:dyDescent="0.25"/>
    <row r="81" s="348" customFormat="1" x14ac:dyDescent="0.25"/>
    <row r="82" s="348" customFormat="1" x14ac:dyDescent="0.25"/>
    <row r="83" s="348" customFormat="1" x14ac:dyDescent="0.25"/>
    <row r="84" s="348" customFormat="1" x14ac:dyDescent="0.25"/>
    <row r="85" s="348" customFormat="1" x14ac:dyDescent="0.25"/>
    <row r="86" s="348" customFormat="1" x14ac:dyDescent="0.25"/>
    <row r="87" s="348" customFormat="1" x14ac:dyDescent="0.25"/>
    <row r="88" s="348" customFormat="1" x14ac:dyDescent="0.25"/>
    <row r="89" s="348" customFormat="1" x14ac:dyDescent="0.25"/>
    <row r="90" s="348" customFormat="1" x14ac:dyDescent="0.25"/>
    <row r="91" s="348" customFormat="1" x14ac:dyDescent="0.25"/>
    <row r="92" s="348" customFormat="1" x14ac:dyDescent="0.25"/>
    <row r="93" s="348" customFormat="1" x14ac:dyDescent="0.25"/>
    <row r="94" s="348" customFormat="1" x14ac:dyDescent="0.25"/>
    <row r="95" s="348" customFormat="1" x14ac:dyDescent="0.25"/>
    <row r="96" s="348" customFormat="1" x14ac:dyDescent="0.25"/>
    <row r="97" s="348" customFormat="1" x14ac:dyDescent="0.25"/>
    <row r="98" s="348" customFormat="1" x14ac:dyDescent="0.25"/>
    <row r="99" s="348" customFormat="1" x14ac:dyDescent="0.25"/>
    <row r="100" s="348" customFormat="1" x14ac:dyDescent="0.25"/>
    <row r="101" s="348" customFormat="1" x14ac:dyDescent="0.25"/>
    <row r="102" s="348" customFormat="1" x14ac:dyDescent="0.25"/>
    <row r="103" s="348" customFormat="1" x14ac:dyDescent="0.25"/>
    <row r="104" s="348" customFormat="1" x14ac:dyDescent="0.25"/>
    <row r="105" s="348" customFormat="1" x14ac:dyDescent="0.25"/>
    <row r="106" s="348" customFormat="1" x14ac:dyDescent="0.25"/>
    <row r="107" s="348" customFormat="1" x14ac:dyDescent="0.25"/>
    <row r="108" s="348" customFormat="1" x14ac:dyDescent="0.25"/>
    <row r="109" s="348" customFormat="1" x14ac:dyDescent="0.25"/>
    <row r="110" s="348" customFormat="1" x14ac:dyDescent="0.25"/>
    <row r="111" s="348" customFormat="1" x14ac:dyDescent="0.25"/>
    <row r="112" s="348" customFormat="1" x14ac:dyDescent="0.25"/>
    <row r="113" s="348" customFormat="1" x14ac:dyDescent="0.25"/>
    <row r="114" s="348" customFormat="1" x14ac:dyDescent="0.25"/>
    <row r="115" s="348" customFormat="1" x14ac:dyDescent="0.25"/>
    <row r="116" s="348" customFormat="1" x14ac:dyDescent="0.25"/>
    <row r="117" s="348" customFormat="1" x14ac:dyDescent="0.25"/>
    <row r="118" s="348" customFormat="1" x14ac:dyDescent="0.25"/>
    <row r="119" s="348" customFormat="1" x14ac:dyDescent="0.25"/>
    <row r="120" s="348" customFormat="1" x14ac:dyDescent="0.25"/>
    <row r="121" s="348" customFormat="1" x14ac:dyDescent="0.25"/>
    <row r="122" s="348" customFormat="1" x14ac:dyDescent="0.25"/>
    <row r="123" s="348" customFormat="1" x14ac:dyDescent="0.25"/>
    <row r="124" s="348" customFormat="1" x14ac:dyDescent="0.25"/>
    <row r="125" s="348" customFormat="1" x14ac:dyDescent="0.25"/>
    <row r="126" s="348" customFormat="1" x14ac:dyDescent="0.25"/>
    <row r="127" s="348" customFormat="1" x14ac:dyDescent="0.25"/>
    <row r="128" s="348" customFormat="1" x14ac:dyDescent="0.25"/>
    <row r="129" s="348" customFormat="1" x14ac:dyDescent="0.25"/>
    <row r="130" s="348" customFormat="1" x14ac:dyDescent="0.25"/>
    <row r="131" s="348" customFormat="1" x14ac:dyDescent="0.25"/>
    <row r="132" s="348" customFormat="1" x14ac:dyDescent="0.25"/>
    <row r="133" s="348" customFormat="1" x14ac:dyDescent="0.25"/>
    <row r="134" s="348" customFormat="1" x14ac:dyDescent="0.25"/>
    <row r="135" s="348" customFormat="1" x14ac:dyDescent="0.25"/>
    <row r="136" s="348" customFormat="1" x14ac:dyDescent="0.25"/>
    <row r="137" s="348" customFormat="1" x14ac:dyDescent="0.25"/>
    <row r="138" s="348" customFormat="1" x14ac:dyDescent="0.25"/>
    <row r="139" s="348" customFormat="1" x14ac:dyDescent="0.25"/>
    <row r="140" s="348" customFormat="1" x14ac:dyDescent="0.25"/>
    <row r="141" s="348" customFormat="1" x14ac:dyDescent="0.25"/>
    <row r="142" s="348" customFormat="1" x14ac:dyDescent="0.25"/>
    <row r="143" s="348" customFormat="1" x14ac:dyDescent="0.25"/>
    <row r="144" s="348" customFormat="1" x14ac:dyDescent="0.25"/>
    <row r="145" s="348" customFormat="1" x14ac:dyDescent="0.25"/>
    <row r="146" s="348" customFormat="1" x14ac:dyDescent="0.25"/>
    <row r="147" s="348" customFormat="1" x14ac:dyDescent="0.25"/>
    <row r="148" s="348" customFormat="1" x14ac:dyDescent="0.25"/>
    <row r="149" s="348" customFormat="1" x14ac:dyDescent="0.25"/>
    <row r="150" s="348" customFormat="1" x14ac:dyDescent="0.25"/>
    <row r="151" s="348" customFormat="1" x14ac:dyDescent="0.25"/>
    <row r="152" s="348" customFormat="1" x14ac:dyDescent="0.25"/>
    <row r="153" s="348" customFormat="1" x14ac:dyDescent="0.25"/>
    <row r="154" s="348" customFormat="1" x14ac:dyDescent="0.25"/>
    <row r="155" s="348" customFormat="1" x14ac:dyDescent="0.25"/>
    <row r="156" s="348" customFormat="1" x14ac:dyDescent="0.25"/>
    <row r="157" s="348" customFormat="1" x14ac:dyDescent="0.25"/>
    <row r="158" s="348" customFormat="1" x14ac:dyDescent="0.25"/>
    <row r="159" s="348" customFormat="1" x14ac:dyDescent="0.25"/>
    <row r="160" s="348" customFormat="1" x14ac:dyDescent="0.25"/>
    <row r="161" s="348" customFormat="1" x14ac:dyDescent="0.25"/>
    <row r="162" s="348" customFormat="1" x14ac:dyDescent="0.25"/>
    <row r="163" s="348" customFormat="1" x14ac:dyDescent="0.25"/>
    <row r="164" s="348" customFormat="1" x14ac:dyDescent="0.25"/>
    <row r="165" s="348" customFormat="1" x14ac:dyDescent="0.25"/>
    <row r="166" s="348" customFormat="1" x14ac:dyDescent="0.25"/>
    <row r="167" s="348" customFormat="1" x14ac:dyDescent="0.25"/>
    <row r="168" s="348" customFormat="1" x14ac:dyDescent="0.25"/>
    <row r="169" s="348" customFormat="1" x14ac:dyDescent="0.25"/>
    <row r="170" s="348" customFormat="1" x14ac:dyDescent="0.25"/>
    <row r="171" s="348" customFormat="1" x14ac:dyDescent="0.25"/>
    <row r="172" s="348" customFormat="1" x14ac:dyDescent="0.25"/>
    <row r="173" s="348" customFormat="1" x14ac:dyDescent="0.25"/>
    <row r="174" s="348" customFormat="1" x14ac:dyDescent="0.25"/>
    <row r="175" s="348" customFormat="1" x14ac:dyDescent="0.25"/>
    <row r="176" s="348" customFormat="1" x14ac:dyDescent="0.25"/>
    <row r="177" s="348" customFormat="1" x14ac:dyDescent="0.25"/>
    <row r="178" s="348" customFormat="1" x14ac:dyDescent="0.25"/>
    <row r="179" s="348" customFormat="1" x14ac:dyDescent="0.25"/>
    <row r="180" s="348" customFormat="1" x14ac:dyDescent="0.25"/>
    <row r="181" s="348" customFormat="1" x14ac:dyDescent="0.25"/>
    <row r="182" s="348" customFormat="1" x14ac:dyDescent="0.25"/>
    <row r="183" s="348" customFormat="1" x14ac:dyDescent="0.25"/>
    <row r="184" s="348" customFormat="1" x14ac:dyDescent="0.25"/>
    <row r="185" s="348" customFormat="1" x14ac:dyDescent="0.25"/>
    <row r="186" s="348" customFormat="1" x14ac:dyDescent="0.25"/>
    <row r="187" s="348" customFormat="1" x14ac:dyDescent="0.25"/>
    <row r="188" s="348" customFormat="1" x14ac:dyDescent="0.25"/>
    <row r="189" s="348" customFormat="1" x14ac:dyDescent="0.25"/>
    <row r="190" s="348" customFormat="1" x14ac:dyDescent="0.25"/>
    <row r="191" s="348" customFormat="1" x14ac:dyDescent="0.25"/>
    <row r="192" s="348" customFormat="1" x14ac:dyDescent="0.25"/>
    <row r="193" s="348" customFormat="1" x14ac:dyDescent="0.25"/>
    <row r="194" s="348" customFormat="1" x14ac:dyDescent="0.25"/>
    <row r="195" s="348" customFormat="1" x14ac:dyDescent="0.25"/>
    <row r="196" s="348" customFormat="1" x14ac:dyDescent="0.25"/>
    <row r="197" s="348" customFormat="1" x14ac:dyDescent="0.25"/>
    <row r="198" s="348" customFormat="1" x14ac:dyDescent="0.25"/>
    <row r="199" s="348" customFormat="1" x14ac:dyDescent="0.25"/>
    <row r="200" s="348" customFormat="1" x14ac:dyDescent="0.25"/>
    <row r="201" s="348" customFormat="1" x14ac:dyDescent="0.25"/>
    <row r="202" s="348" customFormat="1" x14ac:dyDescent="0.25"/>
    <row r="203" s="348" customFormat="1" x14ac:dyDescent="0.25"/>
    <row r="204" s="348" customFormat="1" x14ac:dyDescent="0.25"/>
    <row r="205" s="348" customFormat="1" x14ac:dyDescent="0.25"/>
    <row r="206" s="348" customFormat="1" x14ac:dyDescent="0.25"/>
    <row r="207" s="348" customFormat="1" x14ac:dyDescent="0.25"/>
    <row r="208" s="348" customFormat="1" x14ac:dyDescent="0.25"/>
    <row r="209" s="348" customFormat="1" x14ac:dyDescent="0.25"/>
    <row r="210" s="348" customFormat="1" x14ac:dyDescent="0.25"/>
    <row r="211" s="348" customFormat="1" x14ac:dyDescent="0.25"/>
    <row r="212" s="348" customFormat="1" x14ac:dyDescent="0.25"/>
    <row r="213" s="348" customFormat="1" x14ac:dyDescent="0.25"/>
    <row r="214" s="348" customFormat="1" x14ac:dyDescent="0.25"/>
    <row r="215" s="348" customFormat="1" x14ac:dyDescent="0.25"/>
    <row r="216" s="348" customFormat="1" x14ac:dyDescent="0.25"/>
    <row r="217" s="348" customFormat="1" x14ac:dyDescent="0.25"/>
    <row r="218" s="348" customFormat="1" x14ac:dyDescent="0.25"/>
    <row r="219" s="348" customFormat="1" x14ac:dyDescent="0.25"/>
    <row r="220" s="348" customFormat="1" x14ac:dyDescent="0.25"/>
    <row r="221" s="348" customFormat="1" x14ac:dyDescent="0.25"/>
    <row r="222" s="348" customFormat="1" x14ac:dyDescent="0.25"/>
    <row r="223" s="348" customFormat="1" x14ac:dyDescent="0.25"/>
    <row r="224" s="348" customFormat="1" x14ac:dyDescent="0.25"/>
    <row r="225" s="348" customFormat="1" x14ac:dyDescent="0.25"/>
    <row r="226" s="348" customFormat="1" x14ac:dyDescent="0.25"/>
    <row r="227" s="348" customFormat="1" x14ac:dyDescent="0.25"/>
    <row r="228" s="348" customFormat="1" x14ac:dyDescent="0.25"/>
    <row r="229" s="348" customFormat="1" x14ac:dyDescent="0.25"/>
    <row r="230" s="348" customFormat="1" x14ac:dyDescent="0.25"/>
    <row r="231" s="348" customFormat="1" x14ac:dyDescent="0.25"/>
    <row r="232" s="348" customFormat="1" x14ac:dyDescent="0.25"/>
    <row r="233" s="348" customFormat="1" x14ac:dyDescent="0.25"/>
    <row r="234" s="348" customFormat="1" x14ac:dyDescent="0.25"/>
    <row r="235" s="348" customFormat="1" x14ac:dyDescent="0.25"/>
    <row r="236" s="348" customFormat="1" x14ac:dyDescent="0.25"/>
    <row r="237" s="348" customFormat="1" x14ac:dyDescent="0.25"/>
    <row r="238" s="348" customFormat="1" x14ac:dyDescent="0.25"/>
    <row r="239" s="348" customFormat="1" x14ac:dyDescent="0.25"/>
    <row r="240" s="348" customFormat="1" x14ac:dyDescent="0.25"/>
    <row r="241" s="348" customFormat="1" x14ac:dyDescent="0.25"/>
    <row r="242" s="348" customFormat="1" x14ac:dyDescent="0.25"/>
    <row r="243" s="348" customFormat="1" x14ac:dyDescent="0.25"/>
    <row r="244" s="348" customFormat="1" x14ac:dyDescent="0.25"/>
    <row r="245" s="348" customFormat="1" x14ac:dyDescent="0.25"/>
    <row r="246" s="348" customFormat="1" x14ac:dyDescent="0.25"/>
    <row r="247" s="348" customFormat="1" x14ac:dyDescent="0.25"/>
    <row r="248" s="348" customFormat="1" x14ac:dyDescent="0.25"/>
    <row r="249" s="348" customFormat="1" x14ac:dyDescent="0.25"/>
    <row r="250" s="348" customFormat="1" x14ac:dyDescent="0.25"/>
    <row r="251" s="348" customFormat="1" x14ac:dyDescent="0.25"/>
    <row r="252" s="348" customFormat="1" x14ac:dyDescent="0.25"/>
    <row r="253" s="348" customFormat="1" x14ac:dyDescent="0.25"/>
    <row r="254" s="348" customFormat="1" x14ac:dyDescent="0.25"/>
    <row r="255" s="348" customFormat="1" x14ac:dyDescent="0.25"/>
    <row r="256" s="348" customFormat="1" x14ac:dyDescent="0.25"/>
    <row r="257" s="348" customFormat="1" x14ac:dyDescent="0.25"/>
    <row r="258" s="348" customFormat="1" x14ac:dyDescent="0.25"/>
    <row r="259" s="348" customFormat="1" x14ac:dyDescent="0.25"/>
    <row r="260" s="348" customFormat="1" x14ac:dyDescent="0.25"/>
    <row r="261" s="348" customFormat="1" x14ac:dyDescent="0.25"/>
    <row r="262" s="348" customFormat="1" x14ac:dyDescent="0.25"/>
    <row r="263" s="348" customFormat="1" x14ac:dyDescent="0.25"/>
    <row r="264" s="348" customFormat="1" x14ac:dyDescent="0.25"/>
    <row r="265" s="348" customFormat="1" x14ac:dyDescent="0.25"/>
    <row r="266" s="348" customFormat="1" x14ac:dyDescent="0.25"/>
    <row r="267" s="348" customFormat="1" x14ac:dyDescent="0.25"/>
    <row r="268" s="348" customFormat="1" x14ac:dyDescent="0.25"/>
    <row r="269" s="348" customFormat="1" x14ac:dyDescent="0.25"/>
    <row r="270" s="348" customFormat="1" x14ac:dyDescent="0.25"/>
    <row r="271" s="348" customFormat="1" x14ac:dyDescent="0.25"/>
    <row r="272" s="348" customFormat="1" x14ac:dyDescent="0.25"/>
    <row r="273" s="348" customFormat="1" x14ac:dyDescent="0.25"/>
    <row r="274" s="348" customFormat="1" x14ac:dyDescent="0.25"/>
    <row r="275" s="348" customFormat="1" x14ac:dyDescent="0.25"/>
    <row r="276" s="348" customFormat="1" x14ac:dyDescent="0.25"/>
    <row r="277" s="348" customFormat="1" x14ac:dyDescent="0.25"/>
    <row r="278" s="348" customFormat="1" x14ac:dyDescent="0.25"/>
    <row r="279" s="348" customFormat="1" x14ac:dyDescent="0.25"/>
    <row r="280" s="348" customFormat="1" x14ac:dyDescent="0.25"/>
    <row r="281" s="348" customFormat="1" x14ac:dyDescent="0.25"/>
    <row r="282" s="348" customFormat="1" x14ac:dyDescent="0.25"/>
    <row r="283" s="348" customFormat="1" x14ac:dyDescent="0.25"/>
    <row r="284" s="348" customFormat="1" x14ac:dyDescent="0.25"/>
    <row r="285" s="348" customFormat="1" x14ac:dyDescent="0.25"/>
    <row r="286" s="348" customFormat="1" x14ac:dyDescent="0.25"/>
    <row r="287" s="348" customFormat="1" x14ac:dyDescent="0.25"/>
    <row r="288" s="348" customFormat="1" x14ac:dyDescent="0.25"/>
    <row r="289" s="348" customFormat="1" x14ac:dyDescent="0.25"/>
    <row r="290" s="348" customFormat="1" x14ac:dyDescent="0.25"/>
    <row r="291" s="348" customFormat="1" x14ac:dyDescent="0.25"/>
    <row r="292" s="348" customFormat="1" x14ac:dyDescent="0.25"/>
    <row r="293" s="348" customFormat="1" x14ac:dyDescent="0.25"/>
    <row r="294" s="348" customFormat="1" x14ac:dyDescent="0.25"/>
    <row r="295" s="348" customFormat="1" x14ac:dyDescent="0.25"/>
    <row r="296" s="348" customFormat="1" x14ac:dyDescent="0.25"/>
    <row r="297" s="348" customFormat="1" x14ac:dyDescent="0.25"/>
    <row r="298" s="348" customFormat="1" x14ac:dyDescent="0.25"/>
    <row r="299" s="348" customFormat="1" x14ac:dyDescent="0.25"/>
    <row r="300" s="348" customFormat="1" x14ac:dyDescent="0.25"/>
    <row r="301" s="348" customFormat="1" x14ac:dyDescent="0.25"/>
    <row r="302" s="348" customFormat="1" x14ac:dyDescent="0.25"/>
    <row r="303" s="348" customFormat="1" x14ac:dyDescent="0.25"/>
    <row r="304" s="348" customFormat="1" x14ac:dyDescent="0.25"/>
    <row r="305" s="348" customFormat="1" x14ac:dyDescent="0.25"/>
    <row r="306" s="348" customFormat="1" x14ac:dyDescent="0.25"/>
    <row r="307" s="348" customFormat="1" x14ac:dyDescent="0.25"/>
    <row r="308" s="348" customFormat="1" x14ac:dyDescent="0.25"/>
    <row r="309" s="348" customFormat="1" x14ac:dyDescent="0.25"/>
    <row r="310" s="348" customFormat="1" x14ac:dyDescent="0.25"/>
    <row r="311" s="348" customFormat="1" x14ac:dyDescent="0.25"/>
    <row r="312" s="348" customFormat="1" x14ac:dyDescent="0.25"/>
    <row r="313" s="348" customFormat="1" x14ac:dyDescent="0.25"/>
    <row r="314" s="348" customFormat="1" x14ac:dyDescent="0.25"/>
    <row r="315" s="348" customFormat="1" x14ac:dyDescent="0.25"/>
    <row r="316" s="348" customFormat="1" x14ac:dyDescent="0.25"/>
    <row r="317" s="348" customFormat="1" x14ac:dyDescent="0.25"/>
    <row r="318" s="348" customFormat="1" x14ac:dyDescent="0.25"/>
    <row r="319" s="348" customFormat="1" x14ac:dyDescent="0.25"/>
    <row r="320" s="348" customFormat="1" x14ac:dyDescent="0.25"/>
    <row r="321" s="348" customFormat="1" x14ac:dyDescent="0.25"/>
    <row r="322" s="348" customFormat="1" x14ac:dyDescent="0.25"/>
    <row r="323" s="348" customFormat="1" x14ac:dyDescent="0.25"/>
    <row r="324" s="348" customFormat="1" x14ac:dyDescent="0.25"/>
    <row r="325" s="348" customFormat="1" x14ac:dyDescent="0.25"/>
    <row r="326" s="348" customFormat="1" x14ac:dyDescent="0.25"/>
    <row r="327" s="348" customFormat="1" x14ac:dyDescent="0.25"/>
    <row r="328" s="348" customFormat="1" x14ac:dyDescent="0.25"/>
    <row r="329" s="348" customFormat="1" x14ac:dyDescent="0.25"/>
    <row r="330" s="348" customFormat="1" x14ac:dyDescent="0.25"/>
    <row r="331" s="348" customFormat="1" x14ac:dyDescent="0.25"/>
    <row r="332" s="348" customFormat="1" x14ac:dyDescent="0.25"/>
    <row r="333" s="348" customFormat="1" x14ac:dyDescent="0.25"/>
    <row r="334" s="348" customFormat="1" x14ac:dyDescent="0.25"/>
    <row r="335" s="348" customFormat="1" x14ac:dyDescent="0.25"/>
    <row r="336" s="348" customFormat="1" x14ac:dyDescent="0.25"/>
    <row r="337" s="348" customFormat="1" x14ac:dyDescent="0.25"/>
    <row r="338" s="348" customFormat="1" x14ac:dyDescent="0.25"/>
    <row r="339" s="348" customFormat="1" x14ac:dyDescent="0.25"/>
    <row r="340" s="348" customFormat="1" x14ac:dyDescent="0.25"/>
    <row r="341" s="348" customFormat="1" x14ac:dyDescent="0.25"/>
    <row r="342" s="348" customFormat="1" x14ac:dyDescent="0.25"/>
    <row r="343" s="348" customFormat="1" x14ac:dyDescent="0.25"/>
    <row r="344" s="348" customFormat="1" x14ac:dyDescent="0.25"/>
    <row r="345" s="348" customFormat="1" x14ac:dyDescent="0.25"/>
    <row r="346" s="348" customFormat="1" x14ac:dyDescent="0.25"/>
    <row r="347" s="348" customFormat="1" x14ac:dyDescent="0.25"/>
    <row r="348" s="348" customFormat="1" x14ac:dyDescent="0.25"/>
    <row r="349" s="348" customFormat="1" x14ac:dyDescent="0.25"/>
    <row r="350" s="348" customFormat="1" x14ac:dyDescent="0.25"/>
    <row r="351" s="348" customFormat="1" x14ac:dyDescent="0.25"/>
    <row r="352" s="348" customFormat="1" x14ac:dyDescent="0.25"/>
    <row r="353" s="348" customFormat="1" x14ac:dyDescent="0.25"/>
    <row r="354" s="348" customFormat="1" x14ac:dyDescent="0.25"/>
    <row r="355" s="348" customFormat="1" x14ac:dyDescent="0.25"/>
    <row r="356" s="348" customFormat="1" x14ac:dyDescent="0.25"/>
    <row r="357" s="348" customFormat="1" x14ac:dyDescent="0.25"/>
    <row r="358" s="348" customFormat="1" x14ac:dyDescent="0.25"/>
    <row r="359" s="348" customFormat="1" x14ac:dyDescent="0.25"/>
    <row r="360" s="348" customFormat="1" x14ac:dyDescent="0.25"/>
    <row r="361" s="348" customFormat="1" x14ac:dyDescent="0.25"/>
    <row r="362" s="348" customFormat="1" x14ac:dyDescent="0.25"/>
    <row r="363" s="348" customFormat="1" x14ac:dyDescent="0.25"/>
    <row r="364" s="348" customFormat="1" x14ac:dyDescent="0.25"/>
    <row r="365" s="348" customFormat="1" x14ac:dyDescent="0.25"/>
    <row r="366" s="348" customFormat="1" x14ac:dyDescent="0.25"/>
    <row r="367" s="348" customFormat="1" x14ac:dyDescent="0.25"/>
    <row r="368" s="348" customFormat="1" x14ac:dyDescent="0.25"/>
    <row r="369" s="348" customFormat="1" x14ac:dyDescent="0.25"/>
    <row r="370" s="348" customFormat="1" x14ac:dyDescent="0.25"/>
    <row r="371" s="348" customFormat="1" x14ac:dyDescent="0.25"/>
    <row r="372" s="348" customFormat="1" x14ac:dyDescent="0.25"/>
    <row r="373" s="348" customFormat="1" x14ac:dyDescent="0.25"/>
    <row r="374" s="348" customFormat="1" x14ac:dyDescent="0.25"/>
    <row r="375" s="348" customFormat="1" x14ac:dyDescent="0.25"/>
    <row r="376" s="348" customFormat="1" x14ac:dyDescent="0.25"/>
    <row r="377" s="348" customFormat="1" x14ac:dyDescent="0.25"/>
    <row r="378" s="348" customFormat="1" x14ac:dyDescent="0.25"/>
    <row r="379" s="348" customFormat="1" x14ac:dyDescent="0.25"/>
    <row r="380" s="348" customFormat="1" x14ac:dyDescent="0.25"/>
    <row r="381" s="348" customFormat="1" x14ac:dyDescent="0.25"/>
    <row r="382" s="348" customFormat="1" x14ac:dyDescent="0.25"/>
    <row r="383" s="348" customFormat="1" x14ac:dyDescent="0.25"/>
    <row r="384" s="348" customFormat="1" x14ac:dyDescent="0.25"/>
    <row r="385" s="348" customFormat="1" x14ac:dyDescent="0.25"/>
    <row r="386" s="348" customFormat="1" x14ac:dyDescent="0.25"/>
    <row r="387" s="348" customFormat="1" x14ac:dyDescent="0.25"/>
    <row r="388" s="348" customFormat="1" x14ac:dyDescent="0.25"/>
    <row r="389" s="348" customFormat="1" x14ac:dyDescent="0.25"/>
    <row r="390" s="348" customFormat="1" x14ac:dyDescent="0.25"/>
    <row r="391" s="348" customFormat="1" x14ac:dyDescent="0.25"/>
    <row r="392" s="348" customFormat="1" x14ac:dyDescent="0.25"/>
    <row r="393" s="348" customFormat="1" x14ac:dyDescent="0.25"/>
    <row r="394" s="348" customFormat="1" x14ac:dyDescent="0.25"/>
    <row r="395" s="348" customFormat="1" x14ac:dyDescent="0.25"/>
    <row r="396" s="348" customFormat="1" x14ac:dyDescent="0.25"/>
    <row r="397" s="348" customFormat="1" x14ac:dyDescent="0.25"/>
    <row r="398" s="348" customFormat="1" x14ac:dyDescent="0.25"/>
    <row r="399" s="348" customFormat="1" x14ac:dyDescent="0.25"/>
    <row r="400" s="348" customFormat="1" x14ac:dyDescent="0.25"/>
    <row r="401" s="348" customFormat="1" x14ac:dyDescent="0.25"/>
    <row r="402" s="348" customFormat="1" x14ac:dyDescent="0.25"/>
    <row r="403" s="348" customFormat="1" x14ac:dyDescent="0.25"/>
    <row r="404" s="348" customFormat="1" x14ac:dyDescent="0.25"/>
    <row r="405" s="348" customFormat="1" x14ac:dyDescent="0.25"/>
    <row r="406" s="348" customFormat="1" x14ac:dyDescent="0.25"/>
    <row r="407" s="348" customFormat="1" x14ac:dyDescent="0.25"/>
    <row r="408" s="348" customFormat="1" x14ac:dyDescent="0.25"/>
    <row r="409" s="348" customFormat="1" x14ac:dyDescent="0.25"/>
    <row r="410" s="348" customFormat="1" x14ac:dyDescent="0.25"/>
    <row r="411" s="348" customFormat="1" x14ac:dyDescent="0.25"/>
    <row r="412" s="348" customFormat="1" x14ac:dyDescent="0.25"/>
    <row r="413" s="348" customFormat="1" x14ac:dyDescent="0.25"/>
    <row r="414" s="348" customFormat="1" x14ac:dyDescent="0.25"/>
    <row r="415" s="348" customFormat="1" x14ac:dyDescent="0.25"/>
    <row r="416" s="348" customFormat="1" x14ac:dyDescent="0.25"/>
    <row r="417" s="348" customFormat="1" x14ac:dyDescent="0.25"/>
    <row r="418" s="348" customFormat="1" x14ac:dyDescent="0.25"/>
    <row r="419" s="348" customFormat="1" x14ac:dyDescent="0.25"/>
    <row r="420" s="348" customFormat="1" x14ac:dyDescent="0.25"/>
    <row r="421" s="348" customFormat="1" x14ac:dyDescent="0.25"/>
    <row r="422" s="348" customFormat="1" x14ac:dyDescent="0.25"/>
    <row r="423" s="348" customFormat="1" x14ac:dyDescent="0.25"/>
    <row r="424" s="348" customFormat="1" x14ac:dyDescent="0.25"/>
    <row r="425" s="348" customFormat="1" x14ac:dyDescent="0.25"/>
    <row r="426" s="348" customFormat="1" x14ac:dyDescent="0.25"/>
    <row r="427" s="348" customFormat="1" x14ac:dyDescent="0.25"/>
    <row r="428" s="348" customFormat="1" x14ac:dyDescent="0.25"/>
    <row r="429" s="348" customFormat="1" x14ac:dyDescent="0.25"/>
    <row r="430" s="348" customFormat="1" x14ac:dyDescent="0.25"/>
    <row r="431" s="348" customFormat="1" x14ac:dyDescent="0.25"/>
    <row r="432" s="348" customFormat="1" x14ac:dyDescent="0.25"/>
    <row r="433" s="348" customFormat="1" x14ac:dyDescent="0.25"/>
    <row r="434" s="348" customFormat="1" x14ac:dyDescent="0.25"/>
    <row r="435" s="348" customFormat="1" x14ac:dyDescent="0.25"/>
    <row r="436" s="348" customFormat="1" x14ac:dyDescent="0.25"/>
    <row r="437" s="348" customFormat="1" x14ac:dyDescent="0.25"/>
    <row r="438" s="348" customFormat="1" x14ac:dyDescent="0.25"/>
    <row r="439" s="348" customFormat="1" x14ac:dyDescent="0.25"/>
    <row r="440" s="348" customFormat="1" x14ac:dyDescent="0.25"/>
    <row r="441" s="348" customFormat="1" x14ac:dyDescent="0.25"/>
    <row r="442" s="348" customFormat="1" x14ac:dyDescent="0.25"/>
    <row r="443" s="348" customFormat="1" x14ac:dyDescent="0.25"/>
    <row r="444" s="348" customFormat="1" x14ac:dyDescent="0.25"/>
    <row r="445" s="348" customFormat="1" x14ac:dyDescent="0.25"/>
    <row r="446" s="348" customFormat="1" x14ac:dyDescent="0.25"/>
    <row r="447" s="348" customFormat="1" x14ac:dyDescent="0.25"/>
    <row r="448" s="348" customFormat="1" x14ac:dyDescent="0.25"/>
    <row r="449" s="348" customFormat="1" x14ac:dyDescent="0.25"/>
    <row r="450" s="348" customFormat="1" x14ac:dyDescent="0.25"/>
    <row r="451" s="348" customFormat="1" x14ac:dyDescent="0.25"/>
    <row r="452" s="348" customFormat="1" x14ac:dyDescent="0.25"/>
    <row r="453" s="348" customFormat="1" x14ac:dyDescent="0.25"/>
    <row r="454" s="348" customFormat="1" x14ac:dyDescent="0.25"/>
    <row r="455" s="348" customFormat="1" x14ac:dyDescent="0.25"/>
    <row r="456" s="348" customFormat="1" x14ac:dyDescent="0.25"/>
    <row r="457" s="348" customFormat="1" x14ac:dyDescent="0.25"/>
    <row r="458" s="348" customFormat="1" x14ac:dyDescent="0.25"/>
    <row r="459" s="348" customFormat="1" x14ac:dyDescent="0.25"/>
    <row r="460" s="348" customFormat="1" x14ac:dyDescent="0.25"/>
    <row r="461" s="348" customFormat="1" x14ac:dyDescent="0.25"/>
    <row r="462" s="348" customFormat="1" x14ac:dyDescent="0.25"/>
    <row r="463" s="348" customFormat="1" x14ac:dyDescent="0.25"/>
    <row r="464" s="348" customFormat="1" x14ac:dyDescent="0.25"/>
    <row r="465" s="348" customFormat="1" x14ac:dyDescent="0.25"/>
    <row r="466" s="348" customFormat="1" x14ac:dyDescent="0.25"/>
    <row r="467" s="348" customFormat="1" x14ac:dyDescent="0.25"/>
    <row r="468" s="348" customFormat="1" x14ac:dyDescent="0.25"/>
    <row r="469" s="348" customFormat="1" x14ac:dyDescent="0.25"/>
    <row r="470" s="348" customFormat="1" x14ac:dyDescent="0.25"/>
    <row r="471" s="348" customFormat="1" x14ac:dyDescent="0.25"/>
    <row r="472" s="348" customFormat="1" x14ac:dyDescent="0.25"/>
    <row r="473" s="348" customFormat="1" x14ac:dyDescent="0.25"/>
    <row r="474" s="348" customFormat="1" x14ac:dyDescent="0.25"/>
    <row r="475" s="348" customFormat="1" x14ac:dyDescent="0.25"/>
    <row r="476" s="348" customFormat="1" x14ac:dyDescent="0.25"/>
    <row r="477" s="348" customFormat="1" x14ac:dyDescent="0.25"/>
    <row r="478" s="348" customFormat="1" x14ac:dyDescent="0.25"/>
    <row r="479" s="348" customFormat="1" x14ac:dyDescent="0.25"/>
    <row r="480" s="348" customFormat="1" x14ac:dyDescent="0.25"/>
    <row r="481" s="348" customFormat="1" x14ac:dyDescent="0.25"/>
    <row r="482" s="348" customFormat="1" x14ac:dyDescent="0.25"/>
    <row r="483" s="348" customFormat="1" x14ac:dyDescent="0.25"/>
    <row r="484" s="348" customFormat="1" x14ac:dyDescent="0.25"/>
    <row r="485" s="348" customFormat="1" x14ac:dyDescent="0.25"/>
    <row r="486" s="348" customFormat="1" x14ac:dyDescent="0.25"/>
    <row r="487" s="348" customFormat="1" x14ac:dyDescent="0.25"/>
    <row r="488" s="348" customFormat="1" x14ac:dyDescent="0.25"/>
    <row r="489" s="348" customFormat="1" x14ac:dyDescent="0.25"/>
    <row r="490" s="348" customFormat="1" x14ac:dyDescent="0.25"/>
    <row r="491" s="348" customFormat="1" x14ac:dyDescent="0.25"/>
    <row r="492" s="348" customFormat="1" x14ac:dyDescent="0.25"/>
    <row r="493" s="348" customFormat="1" x14ac:dyDescent="0.25"/>
    <row r="494" s="348" customFormat="1" x14ac:dyDescent="0.25"/>
    <row r="495" s="348" customFormat="1" x14ac:dyDescent="0.25"/>
    <row r="496" s="348" customFormat="1" x14ac:dyDescent="0.25"/>
    <row r="497" s="348" customFormat="1" x14ac:dyDescent="0.25"/>
    <row r="498" s="348" customFormat="1" x14ac:dyDescent="0.25"/>
    <row r="499" s="348" customFormat="1" x14ac:dyDescent="0.25"/>
    <row r="500" s="348" customFormat="1" x14ac:dyDescent="0.25"/>
    <row r="501" s="348" customFormat="1" x14ac:dyDescent="0.25"/>
    <row r="502" s="348" customFormat="1" x14ac:dyDescent="0.25"/>
    <row r="503" s="348" customFormat="1" x14ac:dyDescent="0.25"/>
    <row r="504" s="348" customFormat="1" x14ac:dyDescent="0.25"/>
    <row r="505" s="348" customFormat="1" x14ac:dyDescent="0.25"/>
    <row r="506" s="348" customFormat="1" x14ac:dyDescent="0.25"/>
    <row r="507" s="348" customFormat="1" x14ac:dyDescent="0.25"/>
    <row r="508" s="348" customFormat="1" x14ac:dyDescent="0.25"/>
    <row r="509" s="348" customFormat="1" x14ac:dyDescent="0.25"/>
    <row r="510" s="348" customFormat="1" x14ac:dyDescent="0.25"/>
    <row r="511" s="348" customFormat="1" x14ac:dyDescent="0.25"/>
    <row r="512" s="348" customFormat="1" x14ac:dyDescent="0.25"/>
    <row r="513" s="348" customFormat="1" x14ac:dyDescent="0.25"/>
    <row r="514" s="348" customFormat="1" x14ac:dyDescent="0.25"/>
    <row r="515" s="348" customFormat="1" x14ac:dyDescent="0.25"/>
    <row r="516" s="348" customFormat="1" x14ac:dyDescent="0.25"/>
    <row r="517" s="348" customFormat="1" x14ac:dyDescent="0.25"/>
    <row r="518" s="348" customFormat="1" x14ac:dyDescent="0.25"/>
    <row r="519" s="348" customFormat="1" x14ac:dyDescent="0.25"/>
    <row r="520" s="348" customFormat="1" x14ac:dyDescent="0.25"/>
    <row r="521" s="348" customFormat="1" x14ac:dyDescent="0.25"/>
    <row r="522" s="348" customFormat="1" x14ac:dyDescent="0.25"/>
    <row r="523" s="348" customFormat="1" x14ac:dyDescent="0.25"/>
    <row r="524" s="348" customFormat="1" x14ac:dyDescent="0.25"/>
    <row r="525" s="348" customFormat="1" x14ac:dyDescent="0.25"/>
    <row r="526" s="348" customFormat="1" x14ac:dyDescent="0.25"/>
    <row r="527" s="348" customFormat="1" x14ac:dyDescent="0.25"/>
    <row r="528" s="348" customFormat="1" x14ac:dyDescent="0.25"/>
    <row r="529" s="348" customFormat="1" x14ac:dyDescent="0.25"/>
    <row r="530" s="348" customFormat="1" x14ac:dyDescent="0.25"/>
    <row r="531" s="348" customFormat="1" x14ac:dyDescent="0.25"/>
    <row r="532" s="348" customFormat="1" x14ac:dyDescent="0.25"/>
    <row r="533" s="348" customFormat="1" x14ac:dyDescent="0.25"/>
    <row r="534" s="348" customFormat="1" x14ac:dyDescent="0.25"/>
    <row r="535" s="348" customFormat="1" x14ac:dyDescent="0.25"/>
    <row r="536" s="348" customFormat="1" x14ac:dyDescent="0.25"/>
    <row r="537" s="348" customFormat="1" x14ac:dyDescent="0.25"/>
    <row r="538" s="348" customFormat="1" x14ac:dyDescent="0.25"/>
    <row r="539" s="348" customFormat="1" x14ac:dyDescent="0.25"/>
    <row r="540" s="348" customFormat="1" x14ac:dyDescent="0.25"/>
    <row r="541" s="348" customFormat="1" x14ac:dyDescent="0.25"/>
    <row r="542" s="348" customFormat="1" x14ac:dyDescent="0.25"/>
    <row r="543" s="348" customFormat="1" x14ac:dyDescent="0.25"/>
    <row r="544" s="348" customFormat="1" x14ac:dyDescent="0.25"/>
    <row r="545" s="348" customFormat="1" x14ac:dyDescent="0.25"/>
    <row r="546" s="348" customFormat="1" x14ac:dyDescent="0.25"/>
    <row r="547" s="348" customFormat="1" x14ac:dyDescent="0.25"/>
    <row r="548" s="348" customFormat="1" x14ac:dyDescent="0.25"/>
    <row r="549" s="348" customFormat="1" x14ac:dyDescent="0.25"/>
    <row r="550" s="348" customFormat="1" x14ac:dyDescent="0.25"/>
    <row r="551" s="348" customFormat="1" x14ac:dyDescent="0.25"/>
    <row r="552" s="348" customFormat="1" x14ac:dyDescent="0.25"/>
    <row r="553" s="348" customFormat="1" x14ac:dyDescent="0.25"/>
    <row r="554" s="348" customFormat="1" x14ac:dyDescent="0.25"/>
    <row r="555" s="348" customFormat="1" x14ac:dyDescent="0.25"/>
    <row r="556" s="348" customFormat="1" x14ac:dyDescent="0.25"/>
    <row r="557" s="348" customFormat="1" x14ac:dyDescent="0.25"/>
    <row r="558" s="348" customFormat="1" x14ac:dyDescent="0.25"/>
    <row r="559" s="348" customFormat="1" x14ac:dyDescent="0.25"/>
    <row r="560" s="348" customFormat="1" x14ac:dyDescent="0.25"/>
    <row r="561" s="348" customFormat="1" x14ac:dyDescent="0.25"/>
    <row r="562" s="348" customFormat="1" x14ac:dyDescent="0.25"/>
    <row r="563" s="348" customFormat="1" x14ac:dyDescent="0.25"/>
    <row r="564" s="348" customFormat="1" x14ac:dyDescent="0.25"/>
    <row r="565" s="348" customFormat="1" x14ac:dyDescent="0.25"/>
    <row r="566" s="348" customFormat="1" x14ac:dyDescent="0.25"/>
    <row r="567" s="348" customFormat="1" x14ac:dyDescent="0.25"/>
    <row r="568" s="348" customFormat="1" x14ac:dyDescent="0.25"/>
    <row r="569" s="348" customFormat="1" x14ac:dyDescent="0.25"/>
    <row r="570" s="348" customFormat="1" x14ac:dyDescent="0.25"/>
    <row r="571" s="348" customFormat="1" x14ac:dyDescent="0.25"/>
    <row r="572" s="348" customFormat="1" x14ac:dyDescent="0.25"/>
    <row r="573" s="348" customFormat="1" x14ac:dyDescent="0.25"/>
    <row r="574" s="348" customFormat="1" x14ac:dyDescent="0.25"/>
    <row r="575" s="348" customFormat="1" x14ac:dyDescent="0.25"/>
    <row r="576" s="348" customFormat="1" x14ac:dyDescent="0.25"/>
    <row r="577" s="348" customFormat="1" x14ac:dyDescent="0.25"/>
    <row r="578" s="348" customFormat="1" x14ac:dyDescent="0.25"/>
    <row r="579" s="348" customFormat="1" x14ac:dyDescent="0.25"/>
    <row r="580" s="348" customFormat="1" x14ac:dyDescent="0.25"/>
    <row r="581" s="348" customFormat="1" x14ac:dyDescent="0.25"/>
    <row r="582" s="348" customFormat="1" x14ac:dyDescent="0.25"/>
    <row r="583" s="348" customFormat="1" x14ac:dyDescent="0.25"/>
    <row r="584" s="348" customFormat="1" x14ac:dyDescent="0.25"/>
    <row r="585" s="348" customFormat="1" x14ac:dyDescent="0.25"/>
    <row r="586" s="348" customFormat="1" x14ac:dyDescent="0.25"/>
    <row r="587" s="348" customFormat="1" x14ac:dyDescent="0.25"/>
    <row r="588" s="348" customFormat="1" x14ac:dyDescent="0.25"/>
    <row r="589" s="348" customFormat="1" x14ac:dyDescent="0.25"/>
    <row r="590" s="348" customFormat="1" x14ac:dyDescent="0.25"/>
    <row r="591" s="348" customFormat="1" x14ac:dyDescent="0.25"/>
    <row r="592" s="348" customFormat="1" x14ac:dyDescent="0.25"/>
    <row r="593" s="348" customFormat="1" x14ac:dyDescent="0.25"/>
    <row r="594" s="348" customFormat="1" x14ac:dyDescent="0.25"/>
    <row r="595" s="348" customFormat="1" x14ac:dyDescent="0.25"/>
    <row r="596" s="348" customFormat="1" x14ac:dyDescent="0.25"/>
    <row r="597" s="348" customFormat="1" x14ac:dyDescent="0.25"/>
    <row r="598" s="348" customFormat="1" x14ac:dyDescent="0.25"/>
    <row r="599" s="348" customFormat="1" x14ac:dyDescent="0.25"/>
    <row r="600" s="348" customFormat="1" x14ac:dyDescent="0.25"/>
    <row r="601" s="348" customFormat="1" x14ac:dyDescent="0.25"/>
    <row r="602" s="348" customFormat="1" x14ac:dyDescent="0.25"/>
    <row r="603" s="348" customFormat="1" x14ac:dyDescent="0.25"/>
    <row r="604" s="348" customFormat="1" x14ac:dyDescent="0.25"/>
    <row r="605" s="348" customFormat="1" x14ac:dyDescent="0.25"/>
    <row r="606" s="348" customFormat="1" x14ac:dyDescent="0.25"/>
    <row r="607" s="348" customFormat="1" x14ac:dyDescent="0.25"/>
    <row r="608" s="348" customFormat="1" x14ac:dyDescent="0.25"/>
    <row r="609" s="348" customFormat="1" x14ac:dyDescent="0.25"/>
    <row r="610" s="348" customFormat="1" x14ac:dyDescent="0.25"/>
    <row r="611" s="348" customFormat="1" x14ac:dyDescent="0.25"/>
    <row r="612" s="348" customFormat="1" x14ac:dyDescent="0.25"/>
    <row r="613" s="348" customFormat="1" x14ac:dyDescent="0.25"/>
    <row r="614" s="348" customFormat="1" x14ac:dyDescent="0.25"/>
    <row r="615" s="348" customFormat="1" x14ac:dyDescent="0.25"/>
    <row r="616" s="348" customFormat="1" x14ac:dyDescent="0.25"/>
    <row r="617" s="348" customFormat="1" x14ac:dyDescent="0.25"/>
    <row r="618" s="348" customFormat="1" x14ac:dyDescent="0.25"/>
    <row r="619" s="348" customFormat="1" x14ac:dyDescent="0.25"/>
    <row r="620" s="348" customFormat="1" x14ac:dyDescent="0.25"/>
    <row r="621" s="348" customFormat="1" x14ac:dyDescent="0.25"/>
    <row r="622" s="348" customFormat="1" x14ac:dyDescent="0.25"/>
    <row r="623" s="348" customFormat="1" x14ac:dyDescent="0.25"/>
    <row r="624" s="348" customFormat="1" x14ac:dyDescent="0.25"/>
    <row r="625" s="348" customFormat="1" x14ac:dyDescent="0.25"/>
    <row r="626" s="348" customFormat="1" x14ac:dyDescent="0.25"/>
    <row r="627" s="348" customFormat="1" x14ac:dyDescent="0.25"/>
    <row r="628" s="348" customFormat="1" x14ac:dyDescent="0.25"/>
    <row r="629" s="348" customFormat="1" x14ac:dyDescent="0.25"/>
    <row r="630" s="348" customFormat="1" x14ac:dyDescent="0.25"/>
    <row r="631" s="348" customFormat="1" x14ac:dyDescent="0.25"/>
    <row r="632" s="348" customFormat="1" x14ac:dyDescent="0.25"/>
    <row r="633" s="348" customFormat="1" x14ac:dyDescent="0.25"/>
    <row r="634" s="348" customFormat="1" x14ac:dyDescent="0.25"/>
    <row r="635" s="348" customFormat="1" x14ac:dyDescent="0.25"/>
    <row r="636" s="348" customFormat="1" x14ac:dyDescent="0.25"/>
    <row r="637" s="348" customFormat="1" x14ac:dyDescent="0.25"/>
    <row r="638" s="348" customFormat="1" x14ac:dyDescent="0.25"/>
    <row r="639" s="348" customFormat="1" x14ac:dyDescent="0.25"/>
    <row r="640" s="348" customFormat="1" x14ac:dyDescent="0.25"/>
    <row r="641" s="348" customFormat="1" x14ac:dyDescent="0.25"/>
    <row r="642" s="348" customFormat="1" x14ac:dyDescent="0.25"/>
    <row r="643" s="348" customFormat="1" x14ac:dyDescent="0.25"/>
    <row r="644" s="348" customFormat="1" x14ac:dyDescent="0.25"/>
    <row r="645" s="348" customFormat="1" x14ac:dyDescent="0.25"/>
    <row r="646" s="348" customFormat="1" x14ac:dyDescent="0.25"/>
    <row r="647" s="348" customFormat="1" x14ac:dyDescent="0.25"/>
    <row r="648" s="348" customFormat="1" x14ac:dyDescent="0.25"/>
    <row r="649" s="348" customFormat="1" x14ac:dyDescent="0.25"/>
    <row r="650" s="348" customFormat="1" x14ac:dyDescent="0.25"/>
    <row r="651" s="348" customFormat="1" x14ac:dyDescent="0.25"/>
    <row r="652" s="348" customFormat="1" x14ac:dyDescent="0.25"/>
    <row r="653" s="348" customFormat="1" x14ac:dyDescent="0.25"/>
    <row r="654" s="348" customFormat="1" x14ac:dyDescent="0.25"/>
    <row r="655" s="348" customFormat="1" x14ac:dyDescent="0.25"/>
    <row r="656" s="348" customFormat="1" x14ac:dyDescent="0.25"/>
    <row r="657" s="348" customFormat="1" x14ac:dyDescent="0.25"/>
    <row r="658" s="348" customFormat="1" x14ac:dyDescent="0.25"/>
    <row r="659" s="348" customFormat="1" x14ac:dyDescent="0.25"/>
    <row r="660" s="348" customFormat="1" x14ac:dyDescent="0.25"/>
    <row r="661" s="348" customFormat="1" x14ac:dyDescent="0.25"/>
    <row r="662" s="348" customFormat="1" x14ac:dyDescent="0.25"/>
    <row r="663" s="348" customFormat="1" x14ac:dyDescent="0.25"/>
    <row r="664" s="348" customFormat="1" x14ac:dyDescent="0.25"/>
    <row r="665" s="348" customFormat="1" x14ac:dyDescent="0.25"/>
    <row r="666" s="348" customFormat="1" x14ac:dyDescent="0.25"/>
    <row r="667" s="348" customFormat="1" x14ac:dyDescent="0.25"/>
    <row r="668" s="348" customFormat="1" x14ac:dyDescent="0.25"/>
    <row r="669" s="348" customFormat="1" x14ac:dyDescent="0.25"/>
    <row r="670" s="348" customFormat="1" x14ac:dyDescent="0.25"/>
    <row r="671" s="348" customFormat="1" x14ac:dyDescent="0.25"/>
    <row r="672" s="348" customFormat="1" x14ac:dyDescent="0.25"/>
    <row r="673" s="348" customFormat="1" x14ac:dyDescent="0.25"/>
    <row r="674" s="348" customFormat="1" x14ac:dyDescent="0.25"/>
    <row r="675" s="348" customFormat="1" x14ac:dyDescent="0.25"/>
    <row r="676" s="348" customFormat="1" x14ac:dyDescent="0.25"/>
    <row r="677" s="348" customFormat="1" x14ac:dyDescent="0.25"/>
    <row r="678" s="348" customFormat="1" x14ac:dyDescent="0.25"/>
    <row r="679" s="348" customFormat="1" x14ac:dyDescent="0.25"/>
    <row r="680" s="348" customFormat="1" x14ac:dyDescent="0.25"/>
    <row r="681" s="348" customFormat="1" x14ac:dyDescent="0.25"/>
    <row r="682" s="348" customFormat="1" x14ac:dyDescent="0.25"/>
    <row r="683" s="348" customFormat="1" x14ac:dyDescent="0.25"/>
    <row r="684" s="348" customFormat="1" x14ac:dyDescent="0.25"/>
    <row r="685" s="348" customFormat="1" x14ac:dyDescent="0.25"/>
    <row r="686" s="348" customFormat="1" x14ac:dyDescent="0.25"/>
    <row r="687" s="348" customFormat="1" x14ac:dyDescent="0.25"/>
    <row r="688" s="348" customFormat="1" x14ac:dyDescent="0.25"/>
    <row r="689" s="348" customFormat="1" x14ac:dyDescent="0.25"/>
    <row r="690" s="348" customFormat="1" x14ac:dyDescent="0.25"/>
    <row r="691" s="348" customFormat="1" x14ac:dyDescent="0.25"/>
    <row r="692" s="348" customFormat="1" x14ac:dyDescent="0.25"/>
    <row r="693" s="348" customFormat="1" x14ac:dyDescent="0.25"/>
    <row r="694" s="348" customFormat="1" x14ac:dyDescent="0.25"/>
    <row r="695" s="348" customFormat="1" x14ac:dyDescent="0.25"/>
    <row r="696" s="348" customFormat="1" x14ac:dyDescent="0.25"/>
    <row r="697" s="348" customFormat="1" x14ac:dyDescent="0.25"/>
    <row r="698" s="348" customFormat="1" x14ac:dyDescent="0.25"/>
    <row r="699" s="348" customFormat="1" x14ac:dyDescent="0.25"/>
    <row r="700" s="348" customFormat="1" x14ac:dyDescent="0.25"/>
    <row r="701" s="348" customFormat="1" x14ac:dyDescent="0.25"/>
    <row r="702" s="348" customFormat="1" x14ac:dyDescent="0.25"/>
    <row r="703" s="348" customFormat="1" x14ac:dyDescent="0.25"/>
    <row r="704" s="348" customFormat="1" x14ac:dyDescent="0.25"/>
    <row r="705" s="348" customFormat="1" x14ac:dyDescent="0.25"/>
    <row r="706" s="348" customFormat="1" x14ac:dyDescent="0.25"/>
    <row r="707" s="348" customFormat="1" x14ac:dyDescent="0.25"/>
    <row r="708" s="348" customFormat="1" x14ac:dyDescent="0.25"/>
    <row r="709" s="348" customFormat="1" x14ac:dyDescent="0.25"/>
    <row r="710" s="348" customFormat="1" x14ac:dyDescent="0.25"/>
    <row r="711" s="348" customFormat="1" x14ac:dyDescent="0.25"/>
    <row r="712" s="348" customFormat="1" x14ac:dyDescent="0.25"/>
    <row r="713" s="348" customFormat="1" x14ac:dyDescent="0.25"/>
    <row r="714" s="348" customFormat="1" x14ac:dyDescent="0.25"/>
    <row r="715" s="348" customFormat="1" x14ac:dyDescent="0.25"/>
    <row r="716" s="348" customFormat="1" x14ac:dyDescent="0.25"/>
    <row r="717" s="348" customFormat="1" x14ac:dyDescent="0.25"/>
    <row r="718" s="348" customFormat="1" x14ac:dyDescent="0.25"/>
    <row r="719" s="348" customFormat="1" x14ac:dyDescent="0.25"/>
    <row r="720" s="348" customFormat="1" x14ac:dyDescent="0.25"/>
    <row r="721" s="348" customFormat="1" x14ac:dyDescent="0.25"/>
    <row r="722" s="348" customFormat="1" x14ac:dyDescent="0.25"/>
    <row r="723" s="348" customFormat="1" x14ac:dyDescent="0.25"/>
    <row r="724" s="348" customFormat="1" x14ac:dyDescent="0.25"/>
    <row r="725" s="348" customFormat="1" x14ac:dyDescent="0.25"/>
    <row r="726" s="348" customFormat="1" x14ac:dyDescent="0.25"/>
    <row r="727" s="348" customFormat="1" x14ac:dyDescent="0.25"/>
    <row r="728" s="348" customFormat="1" x14ac:dyDescent="0.25"/>
    <row r="729" s="348" customFormat="1" x14ac:dyDescent="0.25"/>
    <row r="730" s="348" customFormat="1" x14ac:dyDescent="0.25"/>
    <row r="731" s="348" customFormat="1" x14ac:dyDescent="0.25"/>
    <row r="732" s="348" customFormat="1" x14ac:dyDescent="0.25"/>
    <row r="733" s="348" customFormat="1" x14ac:dyDescent="0.25"/>
    <row r="734" s="348" customFormat="1" x14ac:dyDescent="0.25"/>
    <row r="735" s="348" customFormat="1" x14ac:dyDescent="0.25"/>
    <row r="736" s="348" customFormat="1" x14ac:dyDescent="0.25"/>
    <row r="737" s="348" customFormat="1" x14ac:dyDescent="0.25"/>
    <row r="738" s="348" customFormat="1" x14ac:dyDescent="0.25"/>
    <row r="739" s="348" customFormat="1" x14ac:dyDescent="0.25"/>
    <row r="740" s="348" customFormat="1" x14ac:dyDescent="0.25"/>
    <row r="741" s="348" customFormat="1" x14ac:dyDescent="0.25"/>
    <row r="742" s="348" customFormat="1" x14ac:dyDescent="0.25"/>
    <row r="743" s="348" customFormat="1" x14ac:dyDescent="0.25"/>
    <row r="744" s="348" customFormat="1" x14ac:dyDescent="0.25"/>
    <row r="745" s="348" customFormat="1" x14ac:dyDescent="0.25"/>
    <row r="746" s="348" customFormat="1" x14ac:dyDescent="0.25"/>
    <row r="747" s="348" customFormat="1" x14ac:dyDescent="0.25"/>
    <row r="748" s="348" customFormat="1" x14ac:dyDescent="0.25"/>
    <row r="749" s="348" customFormat="1" x14ac:dyDescent="0.25"/>
    <row r="750" s="348" customFormat="1" x14ac:dyDescent="0.25"/>
    <row r="751" s="348" customFormat="1" x14ac:dyDescent="0.25"/>
    <row r="752" s="348" customFormat="1" x14ac:dyDescent="0.25"/>
    <row r="753" s="348" customFormat="1" x14ac:dyDescent="0.25"/>
    <row r="754" s="348" customFormat="1" x14ac:dyDescent="0.25"/>
    <row r="755" s="348" customFormat="1" x14ac:dyDescent="0.25"/>
    <row r="756" s="348" customFormat="1" x14ac:dyDescent="0.25"/>
    <row r="757" s="348" customFormat="1" x14ac:dyDescent="0.25"/>
    <row r="758" s="348" customFormat="1" x14ac:dyDescent="0.25"/>
    <row r="759" s="348" customFormat="1" x14ac:dyDescent="0.25"/>
    <row r="760" s="348" customFormat="1" x14ac:dyDescent="0.25"/>
    <row r="761" s="348" customFormat="1" x14ac:dyDescent="0.25"/>
    <row r="762" s="348" customFormat="1" x14ac:dyDescent="0.25"/>
    <row r="763" s="348" customFormat="1" x14ac:dyDescent="0.25"/>
    <row r="764" s="348" customFormat="1" x14ac:dyDescent="0.25"/>
    <row r="765" s="348" customFormat="1" x14ac:dyDescent="0.25"/>
    <row r="766" s="348" customFormat="1" x14ac:dyDescent="0.25"/>
    <row r="767" s="348" customFormat="1" x14ac:dyDescent="0.25"/>
    <row r="768" s="348" customFormat="1" x14ac:dyDescent="0.25"/>
    <row r="769" s="348" customFormat="1" x14ac:dyDescent="0.25"/>
    <row r="770" s="348" customFormat="1" x14ac:dyDescent="0.25"/>
    <row r="771" s="348" customFormat="1" x14ac:dyDescent="0.25"/>
    <row r="772" s="348" customFormat="1" x14ac:dyDescent="0.25"/>
    <row r="773" s="348" customFormat="1" x14ac:dyDescent="0.25"/>
    <row r="774" s="348" customFormat="1" x14ac:dyDescent="0.25"/>
    <row r="775" s="348" customFormat="1" x14ac:dyDescent="0.25"/>
    <row r="776" s="348" customFormat="1" x14ac:dyDescent="0.25"/>
    <row r="777" s="348" customFormat="1" x14ac:dyDescent="0.25"/>
    <row r="778" s="348" customFormat="1" x14ac:dyDescent="0.25"/>
    <row r="779" s="348" customFormat="1" x14ac:dyDescent="0.25"/>
    <row r="780" s="348" customFormat="1" x14ac:dyDescent="0.25"/>
    <row r="781" s="348" customFormat="1" x14ac:dyDescent="0.25"/>
    <row r="782" s="348" customFormat="1" x14ac:dyDescent="0.25"/>
    <row r="783" s="348" customFormat="1" x14ac:dyDescent="0.25"/>
    <row r="784" s="348" customFormat="1" x14ac:dyDescent="0.25"/>
    <row r="785" s="348" customFormat="1" x14ac:dyDescent="0.25"/>
    <row r="786" s="348" customFormat="1" x14ac:dyDescent="0.25"/>
    <row r="787" s="348" customFormat="1" x14ac:dyDescent="0.25"/>
    <row r="788" s="348" customFormat="1" x14ac:dyDescent="0.25"/>
    <row r="789" s="348" customFormat="1" x14ac:dyDescent="0.25"/>
    <row r="790" s="348" customFormat="1" x14ac:dyDescent="0.25"/>
    <row r="791" s="348" customFormat="1" x14ac:dyDescent="0.25"/>
    <row r="792" s="348" customFormat="1" x14ac:dyDescent="0.25"/>
    <row r="793" s="348" customFormat="1" x14ac:dyDescent="0.25"/>
    <row r="794" s="348" customFormat="1" x14ac:dyDescent="0.25"/>
    <row r="795" s="348" customFormat="1" x14ac:dyDescent="0.25"/>
    <row r="796" s="348" customFormat="1" x14ac:dyDescent="0.25"/>
    <row r="797" s="348" customFormat="1" x14ac:dyDescent="0.25"/>
    <row r="798" s="348" customFormat="1" x14ac:dyDescent="0.25"/>
    <row r="799" s="348" customFormat="1" x14ac:dyDescent="0.25"/>
    <row r="800" s="348" customFormat="1" x14ac:dyDescent="0.25"/>
    <row r="801" s="348" customFormat="1" x14ac:dyDescent="0.25"/>
    <row r="802" s="348" customFormat="1" x14ac:dyDescent="0.25"/>
    <row r="803" s="348" customFormat="1" x14ac:dyDescent="0.25"/>
    <row r="804" s="348" customFormat="1" x14ac:dyDescent="0.25"/>
    <row r="805" s="348" customFormat="1" x14ac:dyDescent="0.25"/>
    <row r="806" s="348" customFormat="1" x14ac:dyDescent="0.25"/>
    <row r="807" s="348" customFormat="1" x14ac:dyDescent="0.25"/>
    <row r="808" s="348" customFormat="1" x14ac:dyDescent="0.25"/>
    <row r="809" s="348" customFormat="1" x14ac:dyDescent="0.25"/>
    <row r="810" s="348" customFormat="1" x14ac:dyDescent="0.25"/>
    <row r="811" s="348" customFormat="1" x14ac:dyDescent="0.25"/>
    <row r="812" s="348" customFormat="1" x14ac:dyDescent="0.25"/>
    <row r="813" s="348" customFormat="1" x14ac:dyDescent="0.25"/>
    <row r="814" s="348" customFormat="1" x14ac:dyDescent="0.25"/>
    <row r="815" s="348" customFormat="1" x14ac:dyDescent="0.25"/>
    <row r="816" s="348" customFormat="1" x14ac:dyDescent="0.25"/>
    <row r="817" s="348" customFormat="1" x14ac:dyDescent="0.25"/>
    <row r="818" s="348" customFormat="1" x14ac:dyDescent="0.25"/>
    <row r="819" s="348" customFormat="1" x14ac:dyDescent="0.25"/>
    <row r="820" s="348" customFormat="1" x14ac:dyDescent="0.25"/>
    <row r="821" s="348" customFormat="1" x14ac:dyDescent="0.25"/>
    <row r="822" s="348" customFormat="1" x14ac:dyDescent="0.25"/>
    <row r="823" s="348" customFormat="1" x14ac:dyDescent="0.25"/>
    <row r="824" s="348" customFormat="1" x14ac:dyDescent="0.25"/>
    <row r="825" s="348" customFormat="1" x14ac:dyDescent="0.25"/>
    <row r="826" s="348" customFormat="1" x14ac:dyDescent="0.25"/>
    <row r="827" s="348" customFormat="1" x14ac:dyDescent="0.25"/>
    <row r="828" s="348" customFormat="1" x14ac:dyDescent="0.25"/>
    <row r="829" s="348" customFormat="1" x14ac:dyDescent="0.25"/>
    <row r="830" s="348" customFormat="1" x14ac:dyDescent="0.25"/>
    <row r="831" s="348" customFormat="1" x14ac:dyDescent="0.25"/>
    <row r="832" s="348" customFormat="1" x14ac:dyDescent="0.25"/>
    <row r="833" s="348" customFormat="1" x14ac:dyDescent="0.25"/>
    <row r="834" s="348" customFormat="1" x14ac:dyDescent="0.25"/>
    <row r="835" s="348" customFormat="1" x14ac:dyDescent="0.25"/>
    <row r="836" s="348" customFormat="1" x14ac:dyDescent="0.25"/>
    <row r="837" s="348" customFormat="1" x14ac:dyDescent="0.25"/>
    <row r="838" s="348" customFormat="1" x14ac:dyDescent="0.25"/>
    <row r="839" s="348" customFormat="1" x14ac:dyDescent="0.25"/>
    <row r="840" s="348" customFormat="1" x14ac:dyDescent="0.25"/>
    <row r="841" s="348" customFormat="1" x14ac:dyDescent="0.25"/>
    <row r="842" s="348" customFormat="1" x14ac:dyDescent="0.25"/>
    <row r="843" s="348" customFormat="1" x14ac:dyDescent="0.25"/>
    <row r="844" s="348" customFormat="1" x14ac:dyDescent="0.25"/>
    <row r="845" s="348" customFormat="1" x14ac:dyDescent="0.25"/>
    <row r="846" s="348" customFormat="1" x14ac:dyDescent="0.25"/>
    <row r="847" s="348" customFormat="1" x14ac:dyDescent="0.25"/>
    <row r="848" s="348" customFormat="1" x14ac:dyDescent="0.25"/>
    <row r="849" s="348" customFormat="1" x14ac:dyDescent="0.25"/>
    <row r="850" s="348" customFormat="1" x14ac:dyDescent="0.25"/>
    <row r="851" s="348" customFormat="1" x14ac:dyDescent="0.25"/>
    <row r="852" s="348" customFormat="1" x14ac:dyDescent="0.25"/>
    <row r="853" s="348" customFormat="1" x14ac:dyDescent="0.25"/>
    <row r="854" s="348" customFormat="1" x14ac:dyDescent="0.25"/>
    <row r="855" s="348" customFormat="1" x14ac:dyDescent="0.25"/>
    <row r="856" s="348" customFormat="1" x14ac:dyDescent="0.25"/>
    <row r="857" s="348" customFormat="1" x14ac:dyDescent="0.25"/>
    <row r="858" s="348" customFormat="1" x14ac:dyDescent="0.25"/>
    <row r="859" s="348" customFormat="1" x14ac:dyDescent="0.25"/>
    <row r="860" s="348" customFormat="1" x14ac:dyDescent="0.25"/>
    <row r="861" s="348" customFormat="1" x14ac:dyDescent="0.25"/>
    <row r="862" s="348" customFormat="1" x14ac:dyDescent="0.25"/>
    <row r="863" s="348" customFormat="1" x14ac:dyDescent="0.25"/>
    <row r="864" s="348" customFormat="1" x14ac:dyDescent="0.25"/>
    <row r="865" s="348" customFormat="1" x14ac:dyDescent="0.25"/>
    <row r="866" s="348" customFormat="1" x14ac:dyDescent="0.25"/>
    <row r="867" s="348" customFormat="1" x14ac:dyDescent="0.25"/>
    <row r="868" s="348" customFormat="1" x14ac:dyDescent="0.25"/>
    <row r="869" s="348" customFormat="1" x14ac:dyDescent="0.25"/>
    <row r="870" s="348" customFormat="1" x14ac:dyDescent="0.25"/>
    <row r="871" s="348" customFormat="1" x14ac:dyDescent="0.25"/>
    <row r="872" s="348" customFormat="1" x14ac:dyDescent="0.25"/>
    <row r="873" s="348" customFormat="1" x14ac:dyDescent="0.25"/>
    <row r="874" s="348" customFormat="1" x14ac:dyDescent="0.25"/>
    <row r="875" s="348" customFormat="1" x14ac:dyDescent="0.25"/>
    <row r="876" s="348" customFormat="1" x14ac:dyDescent="0.25"/>
    <row r="877" s="348" customFormat="1" x14ac:dyDescent="0.25"/>
    <row r="878" s="348" customFormat="1" x14ac:dyDescent="0.25"/>
    <row r="879" s="348" customFormat="1" x14ac:dyDescent="0.25"/>
    <row r="880" s="348" customFormat="1" x14ac:dyDescent="0.25"/>
    <row r="881" s="348" customFormat="1" x14ac:dyDescent="0.25"/>
    <row r="882" s="348" customFormat="1" x14ac:dyDescent="0.25"/>
    <row r="883" s="348" customFormat="1" x14ac:dyDescent="0.25"/>
    <row r="884" s="348" customFormat="1" x14ac:dyDescent="0.25"/>
    <row r="885" s="348" customFormat="1" x14ac:dyDescent="0.25"/>
    <row r="886" s="348" customFormat="1" x14ac:dyDescent="0.25"/>
    <row r="887" s="348" customFormat="1" x14ac:dyDescent="0.25"/>
    <row r="888" s="348" customFormat="1" x14ac:dyDescent="0.25"/>
    <row r="889" s="348" customFormat="1" x14ac:dyDescent="0.25"/>
    <row r="890" s="348" customFormat="1" x14ac:dyDescent="0.25"/>
    <row r="891" s="348" customFormat="1" x14ac:dyDescent="0.25"/>
    <row r="892" s="348" customFormat="1" x14ac:dyDescent="0.25"/>
    <row r="893" s="348" customFormat="1" x14ac:dyDescent="0.25"/>
    <row r="894" s="348" customFormat="1" x14ac:dyDescent="0.25"/>
    <row r="895" s="348" customFormat="1" x14ac:dyDescent="0.25"/>
    <row r="896" s="348" customFormat="1" x14ac:dyDescent="0.25"/>
    <row r="897" s="348" customFormat="1" x14ac:dyDescent="0.25"/>
    <row r="898" s="348" customFormat="1" x14ac:dyDescent="0.25"/>
    <row r="899" s="348" customFormat="1" x14ac:dyDescent="0.25"/>
    <row r="900" s="348" customFormat="1" x14ac:dyDescent="0.25"/>
    <row r="901" s="348" customFormat="1" x14ac:dyDescent="0.25"/>
    <row r="902" s="348" customFormat="1" x14ac:dyDescent="0.25"/>
    <row r="903" s="348" customFormat="1" x14ac:dyDescent="0.25"/>
    <row r="904" s="348" customFormat="1" x14ac:dyDescent="0.25"/>
    <row r="905" s="348" customFormat="1" x14ac:dyDescent="0.25"/>
    <row r="906" s="348" customFormat="1" x14ac:dyDescent="0.25"/>
    <row r="907" s="348" customFormat="1" x14ac:dyDescent="0.25"/>
    <row r="908" s="348" customFormat="1" x14ac:dyDescent="0.25"/>
    <row r="909" s="348" customFormat="1" x14ac:dyDescent="0.25"/>
    <row r="910" s="348" customFormat="1" x14ac:dyDescent="0.25"/>
    <row r="911" s="348" customFormat="1" x14ac:dyDescent="0.25"/>
    <row r="912" s="348" customFormat="1" x14ac:dyDescent="0.25"/>
    <row r="913" s="348" customFormat="1" x14ac:dyDescent="0.25"/>
    <row r="914" s="348" customFormat="1" x14ac:dyDescent="0.25"/>
    <row r="915" s="348" customFormat="1" x14ac:dyDescent="0.25"/>
    <row r="916" s="348" customFormat="1" x14ac:dyDescent="0.25"/>
    <row r="917" s="348" customFormat="1" x14ac:dyDescent="0.25"/>
    <row r="918" s="348" customFormat="1" x14ac:dyDescent="0.25"/>
    <row r="919" s="348" customFormat="1" x14ac:dyDescent="0.25"/>
    <row r="920" s="348" customFormat="1" x14ac:dyDescent="0.25"/>
    <row r="921" s="348" customFormat="1" x14ac:dyDescent="0.25"/>
    <row r="922" s="348" customFormat="1" x14ac:dyDescent="0.25"/>
    <row r="923" s="348" customFormat="1" x14ac:dyDescent="0.25"/>
    <row r="924" s="348" customFormat="1" x14ac:dyDescent="0.25"/>
    <row r="925" s="348" customFormat="1" x14ac:dyDescent="0.25"/>
    <row r="926" s="348" customFormat="1" x14ac:dyDescent="0.25"/>
    <row r="927" s="348" customFormat="1" x14ac:dyDescent="0.25"/>
    <row r="928" s="348" customFormat="1" x14ac:dyDescent="0.25"/>
    <row r="929" s="348" customFormat="1" x14ac:dyDescent="0.25"/>
    <row r="930" s="348" customFormat="1" x14ac:dyDescent="0.25"/>
    <row r="931" s="348" customFormat="1" x14ac:dyDescent="0.25"/>
    <row r="932" s="348" customFormat="1" x14ac:dyDescent="0.25"/>
    <row r="933" s="348" customFormat="1" x14ac:dyDescent="0.25"/>
    <row r="934" s="348" customFormat="1" x14ac:dyDescent="0.25"/>
    <row r="935" s="348" customFormat="1" x14ac:dyDescent="0.25"/>
    <row r="936" s="348" customFormat="1" x14ac:dyDescent="0.25"/>
    <row r="937" s="348" customFormat="1" x14ac:dyDescent="0.25"/>
    <row r="938" s="348" customFormat="1" x14ac:dyDescent="0.25"/>
    <row r="939" s="348" customFormat="1" x14ac:dyDescent="0.25"/>
    <row r="940" s="348" customFormat="1" x14ac:dyDescent="0.25"/>
    <row r="941" s="348" customFormat="1" x14ac:dyDescent="0.25"/>
    <row r="942" s="348" customFormat="1" x14ac:dyDescent="0.25"/>
    <row r="943" s="348" customFormat="1" x14ac:dyDescent="0.25"/>
    <row r="944" s="348" customFormat="1" x14ac:dyDescent="0.25"/>
    <row r="945" s="348" customFormat="1" x14ac:dyDescent="0.25"/>
    <row r="946" s="348" customFormat="1" x14ac:dyDescent="0.25"/>
    <row r="947" s="348" customFormat="1" x14ac:dyDescent="0.25"/>
    <row r="948" s="348" customFormat="1" x14ac:dyDescent="0.25"/>
    <row r="949" s="348" customFormat="1" x14ac:dyDescent="0.25"/>
    <row r="950" s="348" customFormat="1" x14ac:dyDescent="0.25"/>
    <row r="951" s="348" customFormat="1" x14ac:dyDescent="0.25"/>
    <row r="952" s="348" customFormat="1" x14ac:dyDescent="0.25"/>
    <row r="953" s="348" customFormat="1" x14ac:dyDescent="0.25"/>
    <row r="954" s="348" customFormat="1" x14ac:dyDescent="0.25"/>
    <row r="955" s="348" customFormat="1" x14ac:dyDescent="0.25"/>
    <row r="956" s="348" customFormat="1" x14ac:dyDescent="0.25"/>
    <row r="957" s="348" customFormat="1" x14ac:dyDescent="0.25"/>
    <row r="958" s="348" customFormat="1" x14ac:dyDescent="0.25"/>
    <row r="959" s="348" customFormat="1" x14ac:dyDescent="0.25"/>
    <row r="960" s="348" customFormat="1" x14ac:dyDescent="0.25"/>
    <row r="961" s="348" customFormat="1" x14ac:dyDescent="0.25"/>
    <row r="962" s="348" customFormat="1" x14ac:dyDescent="0.25"/>
    <row r="963" s="348" customFormat="1" x14ac:dyDescent="0.25"/>
    <row r="964" s="348" customFormat="1" x14ac:dyDescent="0.25"/>
    <row r="965" s="348" customFormat="1" x14ac:dyDescent="0.25"/>
    <row r="966" s="348" customFormat="1" x14ac:dyDescent="0.25"/>
    <row r="967" s="348" customFormat="1" x14ac:dyDescent="0.25"/>
    <row r="968" s="348" customFormat="1" x14ac:dyDescent="0.25"/>
    <row r="969" s="348" customFormat="1" x14ac:dyDescent="0.25"/>
    <row r="970" s="348" customFormat="1" x14ac:dyDescent="0.25"/>
    <row r="971" s="348" customFormat="1" x14ac:dyDescent="0.25"/>
    <row r="972" s="348" customFormat="1" x14ac:dyDescent="0.25"/>
    <row r="973" s="348" customFormat="1" x14ac:dyDescent="0.25"/>
    <row r="974" s="348" customFormat="1" x14ac:dyDescent="0.25"/>
    <row r="975" s="348" customFormat="1" x14ac:dyDescent="0.25"/>
    <row r="976" s="348" customFormat="1" x14ac:dyDescent="0.25"/>
    <row r="977" s="348" customFormat="1" x14ac:dyDescent="0.25"/>
    <row r="978" s="348" customFormat="1" x14ac:dyDescent="0.25"/>
    <row r="979" s="348" customFormat="1" x14ac:dyDescent="0.25"/>
    <row r="980" s="348" customFormat="1" x14ac:dyDescent="0.25"/>
    <row r="981" s="348" customFormat="1" x14ac:dyDescent="0.25"/>
    <row r="982" s="348" customFormat="1" x14ac:dyDescent="0.25"/>
    <row r="983" s="348" customFormat="1" x14ac:dyDescent="0.25"/>
    <row r="984" s="348" customFormat="1" x14ac:dyDescent="0.25"/>
    <row r="985" s="348" customFormat="1" x14ac:dyDescent="0.25"/>
    <row r="986" s="348" customFormat="1" x14ac:dyDescent="0.25"/>
    <row r="987" s="348" customFormat="1" x14ac:dyDescent="0.25"/>
    <row r="988" s="348" customFormat="1" x14ac:dyDescent="0.25"/>
    <row r="989" s="348" customFormat="1" x14ac:dyDescent="0.25"/>
    <row r="990" s="348" customFormat="1" x14ac:dyDescent="0.25"/>
    <row r="991" s="348" customFormat="1" x14ac:dyDescent="0.25"/>
    <row r="992" s="348" customFormat="1" x14ac:dyDescent="0.25"/>
    <row r="993" s="348" customFormat="1" x14ac:dyDescent="0.25"/>
    <row r="994" s="348" customFormat="1" x14ac:dyDescent="0.25"/>
    <row r="995" s="348" customFormat="1" x14ac:dyDescent="0.25"/>
    <row r="996" s="348" customFormat="1" x14ac:dyDescent="0.25"/>
    <row r="997" s="348" customFormat="1" x14ac:dyDescent="0.25"/>
    <row r="998" s="348" customFormat="1" x14ac:dyDescent="0.25"/>
    <row r="999" s="348" customFormat="1" x14ac:dyDescent="0.25"/>
    <row r="1000" s="348" customFormat="1" x14ac:dyDescent="0.25"/>
    <row r="1001" s="348" customFormat="1" x14ac:dyDescent="0.25"/>
    <row r="1002" s="348" customFormat="1" x14ac:dyDescent="0.25"/>
    <row r="1003" s="348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A1:O1"/>
    <mergeCell ref="A3:T3"/>
    <mergeCell ref="A4:T4"/>
    <mergeCell ref="A6:I6"/>
    <mergeCell ref="J6:V6"/>
    <mergeCell ref="W6:W9"/>
    <mergeCell ref="I7:I9"/>
    <mergeCell ref="J7:J9"/>
    <mergeCell ref="K7:K9"/>
    <mergeCell ref="L7:L9"/>
  </mergeCells>
  <pageMargins left="0.15" right="0.15" top="0.6" bottom="0.02" header="0.3" footer="0.3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"/>
  <sheetViews>
    <sheetView tabSelected="1" workbookViewId="0">
      <selection activeCell="R7" sqref="A2:R7"/>
    </sheetView>
  </sheetViews>
  <sheetFormatPr defaultRowHeight="15" x14ac:dyDescent="0.25"/>
  <cols>
    <col min="1" max="1" width="19.85546875" customWidth="1"/>
    <col min="5" max="5" width="9.5703125" customWidth="1"/>
    <col min="17" max="17" width="9.28515625" customWidth="1"/>
    <col min="18" max="18" width="9.42578125" customWidth="1"/>
  </cols>
  <sheetData>
    <row r="1" spans="1:18" ht="15.75" thickBot="1" x14ac:dyDescent="0.3"/>
    <row r="2" spans="1:18" x14ac:dyDescent="0.25">
      <c r="A2" s="224"/>
      <c r="B2" s="224" t="s">
        <v>190</v>
      </c>
      <c r="C2" s="224" t="s">
        <v>192</v>
      </c>
      <c r="D2" s="226" t="s">
        <v>98</v>
      </c>
      <c r="E2" s="228" t="s">
        <v>940</v>
      </c>
      <c r="F2" s="227" t="s">
        <v>61</v>
      </c>
      <c r="G2" s="224" t="s">
        <v>62</v>
      </c>
      <c r="H2" s="226" t="s">
        <v>63</v>
      </c>
      <c r="I2" s="228" t="s">
        <v>941</v>
      </c>
      <c r="J2" s="227" t="s">
        <v>64</v>
      </c>
      <c r="K2" s="224" t="s">
        <v>942</v>
      </c>
      <c r="L2" s="226" t="s">
        <v>943</v>
      </c>
      <c r="M2" s="228" t="s">
        <v>944</v>
      </c>
      <c r="N2" s="227" t="s">
        <v>67</v>
      </c>
      <c r="O2" s="224" t="s">
        <v>68</v>
      </c>
      <c r="P2" s="226" t="s">
        <v>69</v>
      </c>
      <c r="Q2" s="228" t="s">
        <v>945</v>
      </c>
      <c r="R2" s="228" t="s">
        <v>196</v>
      </c>
    </row>
    <row r="3" spans="1:18" x14ac:dyDescent="0.25">
      <c r="A3" s="224" t="s">
        <v>946</v>
      </c>
      <c r="B3" s="229">
        <v>3</v>
      </c>
      <c r="C3" s="229">
        <v>1</v>
      </c>
      <c r="D3" s="230">
        <v>11</v>
      </c>
      <c r="E3" s="231">
        <f>B3+C3+D3</f>
        <v>15</v>
      </c>
      <c r="F3" s="232">
        <v>7</v>
      </c>
      <c r="G3" s="229">
        <v>26</v>
      </c>
      <c r="H3" s="230">
        <v>31</v>
      </c>
      <c r="I3" s="231">
        <f>F3+G3+H3</f>
        <v>64</v>
      </c>
      <c r="J3" s="232">
        <v>23</v>
      </c>
      <c r="K3" s="229">
        <v>14</v>
      </c>
      <c r="L3" s="230">
        <v>8</v>
      </c>
      <c r="M3" s="231">
        <f>J3+K3+L3</f>
        <v>45</v>
      </c>
      <c r="N3" s="232">
        <v>10</v>
      </c>
      <c r="O3" s="229">
        <v>11</v>
      </c>
      <c r="P3" s="230">
        <v>12</v>
      </c>
      <c r="Q3" s="231">
        <f>N3+O3+P3</f>
        <v>33</v>
      </c>
      <c r="R3" s="231">
        <f>E3+I3+M3+Q3</f>
        <v>157</v>
      </c>
    </row>
    <row r="4" spans="1:18" ht="33.75" customHeight="1" x14ac:dyDescent="0.25">
      <c r="A4" s="225" t="s">
        <v>947</v>
      </c>
      <c r="B4" s="229">
        <v>2</v>
      </c>
      <c r="C4" s="229">
        <v>1</v>
      </c>
      <c r="D4" s="230">
        <v>4</v>
      </c>
      <c r="E4" s="231">
        <f t="shared" ref="E4:E6" si="0">B4+C4+D4</f>
        <v>7</v>
      </c>
      <c r="F4" s="232">
        <v>6</v>
      </c>
      <c r="G4" s="229">
        <v>13</v>
      </c>
      <c r="H4" s="230">
        <v>8</v>
      </c>
      <c r="I4" s="231">
        <f t="shared" ref="I4:I6" si="1">F4+G4+H4</f>
        <v>27</v>
      </c>
      <c r="J4" s="232">
        <v>8</v>
      </c>
      <c r="K4" s="229">
        <v>3</v>
      </c>
      <c r="L4" s="230">
        <v>3</v>
      </c>
      <c r="M4" s="231">
        <f t="shared" ref="M4:M6" si="2">J4+K4+L4</f>
        <v>14</v>
      </c>
      <c r="N4" s="232">
        <v>4</v>
      </c>
      <c r="O4" s="229">
        <v>4</v>
      </c>
      <c r="P4" s="230">
        <v>6</v>
      </c>
      <c r="Q4" s="231">
        <f t="shared" ref="Q4:Q6" si="3">N4+O4+P4</f>
        <v>14</v>
      </c>
      <c r="R4" s="231">
        <f t="shared" ref="R4:R6" si="4">E4+I4+M4+Q4</f>
        <v>62</v>
      </c>
    </row>
    <row r="5" spans="1:18" ht="33.75" customHeight="1" x14ac:dyDescent="0.25">
      <c r="A5" s="225" t="s">
        <v>948</v>
      </c>
      <c r="B5" s="229">
        <v>148.5</v>
      </c>
      <c r="C5" s="229">
        <v>391</v>
      </c>
      <c r="D5" s="230">
        <v>176.37</v>
      </c>
      <c r="E5" s="231">
        <f t="shared" si="0"/>
        <v>715.87</v>
      </c>
      <c r="F5" s="232">
        <v>1010</v>
      </c>
      <c r="G5" s="229">
        <v>4902</v>
      </c>
      <c r="H5" s="230">
        <v>2052</v>
      </c>
      <c r="I5" s="231">
        <f t="shared" si="1"/>
        <v>7964</v>
      </c>
      <c r="J5" s="232">
        <v>8678</v>
      </c>
      <c r="K5" s="229">
        <v>917</v>
      </c>
      <c r="L5" s="230">
        <v>2640</v>
      </c>
      <c r="M5" s="231">
        <f t="shared" si="2"/>
        <v>12235</v>
      </c>
      <c r="N5" s="232">
        <v>1417</v>
      </c>
      <c r="O5" s="229">
        <v>546</v>
      </c>
      <c r="P5" s="230">
        <v>627.08000000000004</v>
      </c>
      <c r="Q5" s="231">
        <f t="shared" si="3"/>
        <v>2590.08</v>
      </c>
      <c r="R5" s="231">
        <f t="shared" si="4"/>
        <v>23504.950000000004</v>
      </c>
    </row>
    <row r="6" spans="1:18" ht="30" x14ac:dyDescent="0.25">
      <c r="A6" s="225" t="s">
        <v>947</v>
      </c>
      <c r="B6" s="229">
        <v>16.5</v>
      </c>
      <c r="C6" s="229">
        <v>391</v>
      </c>
      <c r="D6" s="230">
        <v>126.30200000000001</v>
      </c>
      <c r="E6" s="231">
        <f t="shared" si="0"/>
        <v>533.80200000000002</v>
      </c>
      <c r="F6" s="232">
        <v>273.3</v>
      </c>
      <c r="G6" s="229">
        <v>1295.5</v>
      </c>
      <c r="H6" s="230">
        <v>640</v>
      </c>
      <c r="I6" s="231">
        <f t="shared" si="1"/>
        <v>2208.8000000000002</v>
      </c>
      <c r="J6" s="232">
        <v>3853</v>
      </c>
      <c r="K6" s="229">
        <v>542</v>
      </c>
      <c r="L6" s="230">
        <v>1030</v>
      </c>
      <c r="M6" s="231">
        <f t="shared" si="2"/>
        <v>5425</v>
      </c>
      <c r="N6" s="232">
        <v>212</v>
      </c>
      <c r="O6" s="229">
        <v>289</v>
      </c>
      <c r="P6" s="230">
        <v>607.08000000000004</v>
      </c>
      <c r="Q6" s="231">
        <f t="shared" si="3"/>
        <v>1108.08</v>
      </c>
      <c r="R6" s="231">
        <f t="shared" si="4"/>
        <v>9275.6820000000007</v>
      </c>
    </row>
  </sheetData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opLeftCell="C1" zoomScale="64" zoomScaleNormal="64" workbookViewId="0">
      <selection activeCell="N18" sqref="N18"/>
    </sheetView>
  </sheetViews>
  <sheetFormatPr defaultRowHeight="16.5" x14ac:dyDescent="0.3"/>
  <cols>
    <col min="1" max="1" width="9.140625" style="27" customWidth="1"/>
    <col min="2" max="2" width="18.28515625" style="27" customWidth="1"/>
    <col min="3" max="3" width="9.140625" style="27" customWidth="1"/>
    <col min="4" max="4" width="12" style="27" customWidth="1"/>
    <col min="5" max="5" width="9.140625" style="27" customWidth="1"/>
    <col min="6" max="6" width="18.28515625" style="27" customWidth="1"/>
    <col min="7" max="7" width="20" style="27" customWidth="1"/>
    <col min="8" max="9" width="9.140625" style="27" customWidth="1"/>
    <col min="10" max="11" width="9.140625" style="25"/>
    <col min="12" max="12" width="10.28515625" style="25" customWidth="1"/>
    <col min="13" max="25" width="9.140625" style="25"/>
    <col min="26" max="26" width="13.140625" style="25" bestFit="1" customWidth="1"/>
    <col min="27" max="16384" width="9.140625" style="25"/>
  </cols>
  <sheetData>
    <row r="1" spans="1:29" x14ac:dyDescent="0.25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29" x14ac:dyDescent="0.3">
      <c r="A2" s="25" t="s">
        <v>0</v>
      </c>
      <c r="B2" s="25"/>
      <c r="C2" s="25"/>
      <c r="D2" s="25"/>
      <c r="E2" s="25"/>
      <c r="F2" s="25"/>
      <c r="G2" s="25"/>
      <c r="H2" s="25"/>
      <c r="I2" s="25"/>
      <c r="Q2" s="26" t="s">
        <v>59</v>
      </c>
      <c r="R2" s="27" t="s">
        <v>2</v>
      </c>
      <c r="S2" s="26">
        <v>2024</v>
      </c>
      <c r="T2" s="25" t="s">
        <v>3</v>
      </c>
      <c r="W2" s="28"/>
      <c r="X2" s="28"/>
      <c r="Y2" s="28"/>
      <c r="Z2" s="28"/>
      <c r="AA2" s="28"/>
    </row>
    <row r="3" spans="1:29" ht="15" x14ac:dyDescent="0.25">
      <c r="A3" s="251" t="s">
        <v>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W3" s="28"/>
      <c r="X3" s="28"/>
      <c r="Y3" s="28"/>
      <c r="Z3" s="28"/>
      <c r="AA3" s="28"/>
    </row>
    <row r="4" spans="1:29" ht="15" x14ac:dyDescent="0.25">
      <c r="A4" s="252" t="s">
        <v>5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9"/>
      <c r="V4" s="29"/>
      <c r="W4" s="29"/>
      <c r="X4" s="29"/>
      <c r="Y4" s="29"/>
      <c r="Z4" s="29"/>
      <c r="AA4" s="29"/>
    </row>
    <row r="5" spans="1:29" s="27" customFormat="1" ht="27.75" customHeight="1" thickBot="1" x14ac:dyDescent="0.35">
      <c r="A5" s="30"/>
      <c r="B5" s="30"/>
      <c r="C5" s="30"/>
      <c r="D5" s="30"/>
      <c r="E5" s="30"/>
      <c r="F5" s="30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5"/>
      <c r="T5" s="25"/>
      <c r="U5" s="25"/>
      <c r="V5" s="25"/>
      <c r="W5" s="25"/>
      <c r="X5" s="25"/>
      <c r="Y5" s="25"/>
      <c r="Z5" s="25"/>
      <c r="AA5" s="25"/>
    </row>
    <row r="6" spans="1:29" ht="32.25" customHeight="1" thickBot="1" x14ac:dyDescent="0.3">
      <c r="A6" s="254" t="s">
        <v>6</v>
      </c>
      <c r="B6" s="255"/>
      <c r="C6" s="255"/>
      <c r="D6" s="255"/>
      <c r="E6" s="255"/>
      <c r="F6" s="255"/>
      <c r="G6" s="255"/>
      <c r="H6" s="255"/>
      <c r="I6" s="256"/>
      <c r="J6" s="255" t="s">
        <v>7</v>
      </c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6"/>
      <c r="W6" s="259" t="s">
        <v>8</v>
      </c>
      <c r="X6" s="261" t="s">
        <v>9</v>
      </c>
      <c r="Y6" s="262"/>
      <c r="Z6" s="263"/>
      <c r="AA6" s="257" t="s">
        <v>10</v>
      </c>
    </row>
    <row r="7" spans="1:29" ht="171.75" customHeight="1" thickBot="1" x14ac:dyDescent="0.3">
      <c r="A7" s="259" t="s">
        <v>11</v>
      </c>
      <c r="B7" s="259" t="s">
        <v>12</v>
      </c>
      <c r="C7" s="259" t="s">
        <v>13</v>
      </c>
      <c r="D7" s="259" t="s">
        <v>14</v>
      </c>
      <c r="E7" s="259" t="s">
        <v>15</v>
      </c>
      <c r="F7" s="259" t="s">
        <v>16</v>
      </c>
      <c r="G7" s="259" t="s">
        <v>17</v>
      </c>
      <c r="H7" s="259" t="s">
        <v>18</v>
      </c>
      <c r="I7" s="259" t="s">
        <v>19</v>
      </c>
      <c r="J7" s="257" t="s">
        <v>20</v>
      </c>
      <c r="K7" s="259" t="s">
        <v>21</v>
      </c>
      <c r="L7" s="259" t="s">
        <v>22</v>
      </c>
      <c r="M7" s="254" t="s">
        <v>23</v>
      </c>
      <c r="N7" s="255"/>
      <c r="O7" s="255"/>
      <c r="P7" s="255"/>
      <c r="Q7" s="255"/>
      <c r="R7" s="255"/>
      <c r="S7" s="255"/>
      <c r="T7" s="255"/>
      <c r="U7" s="256"/>
      <c r="V7" s="259" t="s">
        <v>24</v>
      </c>
      <c r="W7" s="260"/>
      <c r="X7" s="264"/>
      <c r="Y7" s="265"/>
      <c r="Z7" s="266"/>
      <c r="AA7" s="258"/>
    </row>
    <row r="8" spans="1:29" ht="63.75" customHeight="1" thickBot="1" x14ac:dyDescent="0.3">
      <c r="A8" s="260"/>
      <c r="B8" s="260"/>
      <c r="C8" s="260"/>
      <c r="D8" s="260"/>
      <c r="E8" s="260"/>
      <c r="F8" s="260"/>
      <c r="G8" s="260"/>
      <c r="H8" s="260"/>
      <c r="I8" s="260"/>
      <c r="J8" s="258"/>
      <c r="K8" s="260"/>
      <c r="L8" s="260"/>
      <c r="M8" s="259" t="s">
        <v>25</v>
      </c>
      <c r="N8" s="254" t="s">
        <v>26</v>
      </c>
      <c r="O8" s="255"/>
      <c r="P8" s="256"/>
      <c r="Q8" s="254" t="s">
        <v>27</v>
      </c>
      <c r="R8" s="255"/>
      <c r="S8" s="255"/>
      <c r="T8" s="256"/>
      <c r="U8" s="259" t="s">
        <v>28</v>
      </c>
      <c r="V8" s="260"/>
      <c r="W8" s="260"/>
      <c r="X8" s="259" t="s">
        <v>29</v>
      </c>
      <c r="Y8" s="259" t="s">
        <v>30</v>
      </c>
      <c r="Z8" s="259" t="s">
        <v>31</v>
      </c>
      <c r="AA8" s="258"/>
    </row>
    <row r="9" spans="1:29" ht="71.25" customHeight="1" thickBot="1" x14ac:dyDescent="0.3">
      <c r="A9" s="260"/>
      <c r="B9" s="260"/>
      <c r="C9" s="260"/>
      <c r="D9" s="260"/>
      <c r="E9" s="260"/>
      <c r="F9" s="260"/>
      <c r="G9" s="260"/>
      <c r="H9" s="260"/>
      <c r="I9" s="260"/>
      <c r="J9" s="258"/>
      <c r="K9" s="260"/>
      <c r="L9" s="260"/>
      <c r="M9" s="260"/>
      <c r="N9" s="32" t="s">
        <v>32</v>
      </c>
      <c r="O9" s="32" t="s">
        <v>33</v>
      </c>
      <c r="P9" s="32" t="s">
        <v>34</v>
      </c>
      <c r="Q9" s="32" t="s">
        <v>35</v>
      </c>
      <c r="R9" s="32" t="s">
        <v>36</v>
      </c>
      <c r="S9" s="32" t="s">
        <v>37</v>
      </c>
      <c r="T9" s="32" t="s">
        <v>38</v>
      </c>
      <c r="U9" s="260"/>
      <c r="V9" s="260"/>
      <c r="W9" s="260"/>
      <c r="X9" s="260"/>
      <c r="Y9" s="260"/>
      <c r="Z9" s="260"/>
      <c r="AA9" s="258"/>
    </row>
    <row r="10" spans="1:29" ht="17.25" customHeight="1" thickBot="1" x14ac:dyDescent="0.3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3">
        <v>9</v>
      </c>
      <c r="J10" s="33">
        <v>10</v>
      </c>
      <c r="K10" s="33">
        <v>11</v>
      </c>
      <c r="L10" s="33">
        <v>12</v>
      </c>
      <c r="M10" s="33">
        <v>13</v>
      </c>
      <c r="N10" s="33">
        <v>14</v>
      </c>
      <c r="O10" s="33">
        <v>15</v>
      </c>
      <c r="P10" s="33">
        <v>16</v>
      </c>
      <c r="Q10" s="33">
        <v>17</v>
      </c>
      <c r="R10" s="33">
        <v>18</v>
      </c>
      <c r="S10" s="33">
        <v>19</v>
      </c>
      <c r="T10" s="33">
        <v>20</v>
      </c>
      <c r="U10" s="33">
        <v>21</v>
      </c>
      <c r="V10" s="33">
        <v>22</v>
      </c>
      <c r="W10" s="33">
        <v>23</v>
      </c>
      <c r="X10" s="33">
        <v>24</v>
      </c>
      <c r="Y10" s="33">
        <v>25</v>
      </c>
      <c r="Z10" s="33">
        <v>26</v>
      </c>
      <c r="AA10" s="33">
        <v>27</v>
      </c>
    </row>
    <row r="11" spans="1:29" s="90" customFormat="1" ht="97.5" customHeight="1" x14ac:dyDescent="0.25">
      <c r="A11" s="87">
        <v>1</v>
      </c>
      <c r="B11" s="87" t="s">
        <v>47</v>
      </c>
      <c r="C11" s="87" t="s">
        <v>53</v>
      </c>
      <c r="D11" s="87" t="s">
        <v>88</v>
      </c>
      <c r="E11" s="87" t="s">
        <v>73</v>
      </c>
      <c r="F11" s="87" t="s">
        <v>89</v>
      </c>
      <c r="G11" s="88" t="s">
        <v>90</v>
      </c>
      <c r="H11" s="87" t="s">
        <v>45</v>
      </c>
      <c r="I11" s="87">
        <v>8.5</v>
      </c>
      <c r="J11" s="88" t="s">
        <v>82</v>
      </c>
      <c r="K11" s="87"/>
      <c r="L11" s="87"/>
      <c r="M11" s="87">
        <v>45</v>
      </c>
      <c r="N11" s="87">
        <v>0</v>
      </c>
      <c r="O11" s="87">
        <v>0</v>
      </c>
      <c r="P11" s="87">
        <v>45</v>
      </c>
      <c r="Q11" s="87">
        <v>0</v>
      </c>
      <c r="R11" s="87">
        <v>0</v>
      </c>
      <c r="S11" s="87">
        <v>0</v>
      </c>
      <c r="T11" s="87">
        <v>45</v>
      </c>
      <c r="U11" s="87">
        <v>0</v>
      </c>
      <c r="V11" s="87">
        <v>46</v>
      </c>
      <c r="W11" s="87"/>
      <c r="X11" s="88" t="s">
        <v>91</v>
      </c>
      <c r="Y11" s="87" t="s">
        <v>70</v>
      </c>
      <c r="Z11" s="87" t="s">
        <v>46</v>
      </c>
      <c r="AA11" s="87">
        <v>1</v>
      </c>
      <c r="AB11" s="89">
        <f>M11*I11</f>
        <v>382.5</v>
      </c>
      <c r="AC11" s="89">
        <f>V11*I11</f>
        <v>391</v>
      </c>
    </row>
    <row r="12" spans="1:29" s="37" customFormat="1" ht="75" x14ac:dyDescent="0.25">
      <c r="A12" s="34">
        <v>2</v>
      </c>
      <c r="B12" s="34" t="s">
        <v>71</v>
      </c>
      <c r="C12" s="34" t="s">
        <v>53</v>
      </c>
      <c r="D12" s="35" t="s">
        <v>92</v>
      </c>
      <c r="E12" s="34" t="s">
        <v>73</v>
      </c>
      <c r="F12" s="35" t="s">
        <v>93</v>
      </c>
      <c r="G12" s="35" t="s">
        <v>94</v>
      </c>
      <c r="H12" s="35" t="s">
        <v>75</v>
      </c>
      <c r="I12" s="34">
        <v>2.4169999999999998</v>
      </c>
      <c r="J12" s="34" t="s">
        <v>82</v>
      </c>
      <c r="K12" s="34"/>
      <c r="L12" s="34"/>
      <c r="M12" s="34">
        <v>56</v>
      </c>
      <c r="N12" s="34">
        <v>0</v>
      </c>
      <c r="O12" s="34">
        <v>0</v>
      </c>
      <c r="P12" s="34">
        <v>56</v>
      </c>
      <c r="Q12" s="34">
        <v>0</v>
      </c>
      <c r="R12" s="34">
        <v>0</v>
      </c>
      <c r="S12" s="34">
        <v>0</v>
      </c>
      <c r="T12" s="34">
        <v>56</v>
      </c>
      <c r="U12" s="34">
        <v>0</v>
      </c>
      <c r="V12" s="34">
        <v>23</v>
      </c>
      <c r="W12" s="34"/>
      <c r="X12" s="34"/>
      <c r="Y12" s="38"/>
      <c r="Z12" s="38"/>
      <c r="AA12" s="34">
        <v>1</v>
      </c>
    </row>
    <row r="13" spans="1:29" s="37" customFormat="1" ht="75" x14ac:dyDescent="0.25">
      <c r="A13" s="34">
        <v>3</v>
      </c>
      <c r="B13" s="34" t="s">
        <v>71</v>
      </c>
      <c r="C13" s="34" t="s">
        <v>53</v>
      </c>
      <c r="D13" s="35" t="s">
        <v>95</v>
      </c>
      <c r="E13" s="34" t="s">
        <v>73</v>
      </c>
      <c r="F13" s="35" t="s">
        <v>96</v>
      </c>
      <c r="G13" s="35" t="s">
        <v>97</v>
      </c>
      <c r="H13" s="35" t="s">
        <v>75</v>
      </c>
      <c r="I13" s="34">
        <v>1</v>
      </c>
      <c r="J13" s="34" t="s">
        <v>82</v>
      </c>
      <c r="K13" s="34"/>
      <c r="L13" s="34"/>
      <c r="M13" s="34">
        <v>18</v>
      </c>
      <c r="N13" s="34">
        <v>0</v>
      </c>
      <c r="O13" s="34">
        <v>0</v>
      </c>
      <c r="P13" s="34">
        <v>18</v>
      </c>
      <c r="Q13" s="34">
        <v>0</v>
      </c>
      <c r="R13" s="34">
        <v>0</v>
      </c>
      <c r="S13" s="34">
        <v>0</v>
      </c>
      <c r="T13" s="34">
        <v>18</v>
      </c>
      <c r="U13" s="34">
        <v>0</v>
      </c>
      <c r="V13" s="34">
        <v>12</v>
      </c>
      <c r="W13" s="34"/>
      <c r="X13" s="34"/>
      <c r="Y13" s="38"/>
      <c r="Z13" s="38"/>
      <c r="AA13" s="34">
        <v>1</v>
      </c>
    </row>
    <row r="14" spans="1:29" s="37" customFormat="1" x14ac:dyDescent="0.25">
      <c r="A14" s="36"/>
      <c r="B14" s="91" t="s">
        <v>191</v>
      </c>
      <c r="C14" s="36">
        <v>10594</v>
      </c>
      <c r="D14" s="36"/>
      <c r="E14" s="36"/>
      <c r="F14" s="39"/>
      <c r="G14" s="39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29" s="37" customForma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>
        <v>45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7">
        <f>AB11</f>
        <v>382.5</v>
      </c>
    </row>
    <row r="16" spans="1:29" s="37" customFormat="1" x14ac:dyDescent="0.25">
      <c r="A16" s="36"/>
      <c r="B16" s="36"/>
      <c r="C16" s="36"/>
      <c r="D16" s="91" t="s">
        <v>192</v>
      </c>
      <c r="E16" s="36"/>
      <c r="F16" s="39"/>
      <c r="G16" s="39"/>
      <c r="H16" s="36"/>
      <c r="I16" s="36"/>
      <c r="J16" s="36"/>
      <c r="K16" s="36"/>
      <c r="L16" s="36">
        <f>M15/C14</f>
        <v>4.2476873702095522E-3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>
        <f>AB15/C14</f>
        <v>3.6105342646781197E-2</v>
      </c>
      <c r="AA16" s="36"/>
    </row>
    <row r="17" spans="1:27" s="37" customFormat="1" x14ac:dyDescent="0.25">
      <c r="A17" s="36"/>
      <c r="B17" s="36"/>
      <c r="C17" s="36"/>
      <c r="D17" s="91" t="s">
        <v>193</v>
      </c>
      <c r="E17" s="36"/>
      <c r="F17" s="36"/>
      <c r="G17" s="36"/>
      <c r="H17" s="36"/>
      <c r="I17" s="36"/>
      <c r="J17" s="36"/>
      <c r="K17" s="36"/>
      <c r="L17" s="36">
        <f>L16+Январь!J19</f>
        <v>6.7962997923352838E-3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>
        <f>Z16+Январь!AA19</f>
        <v>3.6946384746082687E-2</v>
      </c>
      <c r="AA17" s="36"/>
    </row>
    <row r="18" spans="1:27" s="37" customForma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</row>
    <row r="19" spans="1:27" s="37" customFormat="1" x14ac:dyDescent="0.25"/>
    <row r="20" spans="1:27" s="37" customFormat="1" x14ac:dyDescent="0.25"/>
    <row r="21" spans="1:27" s="37" customFormat="1" x14ac:dyDescent="0.25"/>
    <row r="22" spans="1:27" s="37" customFormat="1" x14ac:dyDescent="0.25"/>
    <row r="23" spans="1:27" s="37" customFormat="1" x14ac:dyDescent="0.25"/>
    <row r="24" spans="1:27" s="37" customFormat="1" x14ac:dyDescent="0.25"/>
    <row r="25" spans="1:27" s="37" customFormat="1" x14ac:dyDescent="0.25"/>
    <row r="26" spans="1:27" s="37" customFormat="1" x14ac:dyDescent="0.25"/>
    <row r="27" spans="1:27" s="37" customFormat="1" x14ac:dyDescent="0.25"/>
    <row r="28" spans="1:27" s="37" customFormat="1" x14ac:dyDescent="0.25"/>
    <row r="29" spans="1:27" s="37" customFormat="1" x14ac:dyDescent="0.25"/>
    <row r="30" spans="1:27" s="37" customFormat="1" x14ac:dyDescent="0.25"/>
    <row r="31" spans="1:27" s="37" customFormat="1" x14ac:dyDescent="0.25"/>
    <row r="32" spans="1:27" s="37" customFormat="1" x14ac:dyDescent="0.25"/>
    <row r="33" s="37" customFormat="1" x14ac:dyDescent="0.25"/>
    <row r="34" s="37" customFormat="1" x14ac:dyDescent="0.25"/>
    <row r="35" s="37" customFormat="1" x14ac:dyDescent="0.25"/>
    <row r="36" s="37" customFormat="1" x14ac:dyDescent="0.25"/>
    <row r="37" s="37" customFormat="1" x14ac:dyDescent="0.25"/>
    <row r="38" s="37" customFormat="1" x14ac:dyDescent="0.25"/>
    <row r="39" s="37" customFormat="1" x14ac:dyDescent="0.25"/>
    <row r="40" s="37" customFormat="1" x14ac:dyDescent="0.25"/>
    <row r="41" s="37" customFormat="1" x14ac:dyDescent="0.25"/>
    <row r="42" s="37" customFormat="1" x14ac:dyDescent="0.25"/>
    <row r="43" s="37" customFormat="1" x14ac:dyDescent="0.25"/>
    <row r="44" s="37" customFormat="1" x14ac:dyDescent="0.25"/>
    <row r="45" s="37" customFormat="1" x14ac:dyDescent="0.25"/>
    <row r="46" s="37" customFormat="1" x14ac:dyDescent="0.25"/>
    <row r="47" s="37" customFormat="1" x14ac:dyDescent="0.25"/>
    <row r="48" s="37" customFormat="1" x14ac:dyDescent="0.25"/>
    <row r="49" s="37" customFormat="1" x14ac:dyDescent="0.25"/>
    <row r="50" s="37" customFormat="1" x14ac:dyDescent="0.25"/>
    <row r="51" s="37" customFormat="1" x14ac:dyDescent="0.25"/>
    <row r="52" s="37" customFormat="1" x14ac:dyDescent="0.25"/>
    <row r="53" s="37" customFormat="1" x14ac:dyDescent="0.25"/>
    <row r="54" s="37" customFormat="1" x14ac:dyDescent="0.25"/>
    <row r="55" s="37" customFormat="1" x14ac:dyDescent="0.25"/>
    <row r="56" s="37" customFormat="1" x14ac:dyDescent="0.25"/>
    <row r="57" s="37" customFormat="1" x14ac:dyDescent="0.25"/>
    <row r="58" s="37" customFormat="1" x14ac:dyDescent="0.25"/>
    <row r="59" s="37" customFormat="1" x14ac:dyDescent="0.25"/>
    <row r="60" s="37" customFormat="1" x14ac:dyDescent="0.25"/>
    <row r="61" s="37" customFormat="1" x14ac:dyDescent="0.25"/>
    <row r="62" s="37" customFormat="1" x14ac:dyDescent="0.25"/>
    <row r="63" s="37" customFormat="1" x14ac:dyDescent="0.25"/>
    <row r="64" s="37" customFormat="1" x14ac:dyDescent="0.25"/>
    <row r="65" s="37" customFormat="1" x14ac:dyDescent="0.25"/>
    <row r="66" s="37" customFormat="1" x14ac:dyDescent="0.25"/>
    <row r="67" s="37" customFormat="1" x14ac:dyDescent="0.25"/>
    <row r="68" s="37" customFormat="1" x14ac:dyDescent="0.25"/>
    <row r="69" s="37" customFormat="1" x14ac:dyDescent="0.25"/>
    <row r="70" s="37" customFormat="1" x14ac:dyDescent="0.25"/>
    <row r="71" s="37" customFormat="1" x14ac:dyDescent="0.25"/>
    <row r="72" s="37" customFormat="1" x14ac:dyDescent="0.25"/>
    <row r="73" s="37" customFormat="1" x14ac:dyDescent="0.25"/>
    <row r="74" s="37" customFormat="1" x14ac:dyDescent="0.25"/>
    <row r="75" s="37" customFormat="1" x14ac:dyDescent="0.25"/>
    <row r="76" s="37" customFormat="1" x14ac:dyDescent="0.25"/>
    <row r="77" s="37" customFormat="1" x14ac:dyDescent="0.25"/>
    <row r="78" s="37" customFormat="1" x14ac:dyDescent="0.25"/>
    <row r="79" s="37" customFormat="1" x14ac:dyDescent="0.25"/>
    <row r="80" s="37" customFormat="1" x14ac:dyDescent="0.25"/>
    <row r="81" s="37" customFormat="1" x14ac:dyDescent="0.25"/>
    <row r="82" s="37" customFormat="1" x14ac:dyDescent="0.25"/>
    <row r="83" s="37" customFormat="1" x14ac:dyDescent="0.25"/>
    <row r="84" s="37" customFormat="1" x14ac:dyDescent="0.25"/>
    <row r="85" s="37" customFormat="1" x14ac:dyDescent="0.25"/>
    <row r="86" s="37" customFormat="1" x14ac:dyDescent="0.25"/>
    <row r="87" s="37" customFormat="1" x14ac:dyDescent="0.25"/>
    <row r="88" s="37" customFormat="1" x14ac:dyDescent="0.25"/>
    <row r="89" s="37" customFormat="1" x14ac:dyDescent="0.25"/>
    <row r="90" s="37" customFormat="1" x14ac:dyDescent="0.25"/>
    <row r="91" s="37" customFormat="1" x14ac:dyDescent="0.25"/>
    <row r="92" s="37" customFormat="1" x14ac:dyDescent="0.25"/>
    <row r="93" s="37" customFormat="1" x14ac:dyDescent="0.25"/>
    <row r="94" s="37" customFormat="1" x14ac:dyDescent="0.25"/>
    <row r="95" s="37" customFormat="1" x14ac:dyDescent="0.25"/>
    <row r="96" s="37" customFormat="1" x14ac:dyDescent="0.25"/>
    <row r="97" s="37" customFormat="1" x14ac:dyDescent="0.25"/>
    <row r="98" s="37" customFormat="1" x14ac:dyDescent="0.25"/>
    <row r="99" s="37" customFormat="1" x14ac:dyDescent="0.25"/>
    <row r="100" s="37" customFormat="1" x14ac:dyDescent="0.25"/>
    <row r="101" s="37" customFormat="1" x14ac:dyDescent="0.25"/>
    <row r="102" s="37" customFormat="1" x14ac:dyDescent="0.25"/>
    <row r="103" s="37" customFormat="1" x14ac:dyDescent="0.25"/>
    <row r="104" s="37" customFormat="1" x14ac:dyDescent="0.25"/>
    <row r="105" s="37" customFormat="1" x14ac:dyDescent="0.25"/>
    <row r="106" s="37" customFormat="1" x14ac:dyDescent="0.25"/>
    <row r="107" s="37" customFormat="1" x14ac:dyDescent="0.25"/>
    <row r="108" s="37" customFormat="1" x14ac:dyDescent="0.25"/>
    <row r="109" s="37" customFormat="1" x14ac:dyDescent="0.25"/>
    <row r="110" s="37" customFormat="1" x14ac:dyDescent="0.25"/>
    <row r="111" s="37" customFormat="1" x14ac:dyDescent="0.25"/>
    <row r="112" s="37" customFormat="1" x14ac:dyDescent="0.25"/>
    <row r="113" s="37" customFormat="1" x14ac:dyDescent="0.25"/>
    <row r="114" s="37" customFormat="1" x14ac:dyDescent="0.25"/>
    <row r="115" s="37" customFormat="1" x14ac:dyDescent="0.25"/>
    <row r="116" s="37" customFormat="1" x14ac:dyDescent="0.25"/>
    <row r="117" s="37" customFormat="1" x14ac:dyDescent="0.25"/>
    <row r="118" s="37" customFormat="1" x14ac:dyDescent="0.25"/>
    <row r="119" s="37" customFormat="1" x14ac:dyDescent="0.25"/>
    <row r="120" s="37" customFormat="1" x14ac:dyDescent="0.25"/>
    <row r="121" s="37" customFormat="1" x14ac:dyDescent="0.25"/>
    <row r="122" s="37" customFormat="1" x14ac:dyDescent="0.25"/>
    <row r="123" s="37" customFormat="1" x14ac:dyDescent="0.25"/>
    <row r="124" s="37" customFormat="1" x14ac:dyDescent="0.25"/>
    <row r="125" s="37" customFormat="1" x14ac:dyDescent="0.25"/>
    <row r="126" s="37" customFormat="1" x14ac:dyDescent="0.25"/>
    <row r="127" s="37" customFormat="1" x14ac:dyDescent="0.25"/>
    <row r="128" s="37" customFormat="1" x14ac:dyDescent="0.25"/>
    <row r="129" s="37" customFormat="1" x14ac:dyDescent="0.25"/>
    <row r="130" s="37" customFormat="1" x14ac:dyDescent="0.25"/>
    <row r="131" s="37" customFormat="1" x14ac:dyDescent="0.25"/>
    <row r="132" s="37" customFormat="1" x14ac:dyDescent="0.25"/>
    <row r="133" s="37" customFormat="1" x14ac:dyDescent="0.25"/>
    <row r="134" s="37" customFormat="1" x14ac:dyDescent="0.25"/>
    <row r="135" s="37" customFormat="1" x14ac:dyDescent="0.25"/>
    <row r="136" s="37" customFormat="1" x14ac:dyDescent="0.25"/>
    <row r="137" s="37" customFormat="1" x14ac:dyDescent="0.25"/>
    <row r="138" s="37" customFormat="1" x14ac:dyDescent="0.25"/>
    <row r="139" s="37" customFormat="1" x14ac:dyDescent="0.25"/>
    <row r="140" s="37" customFormat="1" x14ac:dyDescent="0.25"/>
    <row r="141" s="37" customFormat="1" x14ac:dyDescent="0.25"/>
    <row r="142" s="37" customFormat="1" x14ac:dyDescent="0.25"/>
    <row r="143" s="37" customFormat="1" x14ac:dyDescent="0.25"/>
    <row r="144" s="37" customFormat="1" x14ac:dyDescent="0.25"/>
    <row r="145" s="37" customFormat="1" x14ac:dyDescent="0.25"/>
    <row r="146" s="37" customFormat="1" x14ac:dyDescent="0.25"/>
    <row r="147" s="37" customFormat="1" x14ac:dyDescent="0.25"/>
    <row r="148" s="37" customFormat="1" x14ac:dyDescent="0.25"/>
    <row r="149" s="37" customFormat="1" x14ac:dyDescent="0.25"/>
    <row r="150" s="37" customFormat="1" x14ac:dyDescent="0.25"/>
    <row r="151" s="37" customFormat="1" x14ac:dyDescent="0.25"/>
    <row r="152" s="37" customFormat="1" x14ac:dyDescent="0.25"/>
    <row r="153" s="37" customFormat="1" x14ac:dyDescent="0.25"/>
    <row r="154" s="37" customFormat="1" x14ac:dyDescent="0.25"/>
    <row r="155" s="37" customFormat="1" x14ac:dyDescent="0.25"/>
    <row r="156" s="37" customFormat="1" x14ac:dyDescent="0.25"/>
    <row r="157" s="37" customFormat="1" x14ac:dyDescent="0.25"/>
    <row r="158" s="37" customFormat="1" x14ac:dyDescent="0.25"/>
    <row r="159" s="37" customFormat="1" x14ac:dyDescent="0.25"/>
    <row r="160" s="37" customFormat="1" x14ac:dyDescent="0.25"/>
    <row r="161" s="37" customFormat="1" x14ac:dyDescent="0.25"/>
    <row r="162" s="37" customFormat="1" x14ac:dyDescent="0.25"/>
    <row r="163" s="37" customFormat="1" x14ac:dyDescent="0.25"/>
    <row r="164" s="37" customFormat="1" x14ac:dyDescent="0.25"/>
    <row r="165" s="37" customFormat="1" x14ac:dyDescent="0.25"/>
    <row r="166" s="37" customFormat="1" x14ac:dyDescent="0.25"/>
    <row r="167" s="37" customFormat="1" x14ac:dyDescent="0.25"/>
    <row r="168" s="37" customFormat="1" x14ac:dyDescent="0.25"/>
    <row r="169" s="37" customFormat="1" x14ac:dyDescent="0.25"/>
    <row r="170" s="37" customFormat="1" x14ac:dyDescent="0.25"/>
    <row r="171" s="37" customFormat="1" x14ac:dyDescent="0.25"/>
    <row r="172" s="37" customFormat="1" x14ac:dyDescent="0.25"/>
    <row r="173" s="37" customFormat="1" x14ac:dyDescent="0.25"/>
    <row r="174" s="37" customFormat="1" x14ac:dyDescent="0.25"/>
    <row r="175" s="37" customFormat="1" x14ac:dyDescent="0.25"/>
    <row r="176" s="37" customFormat="1" x14ac:dyDescent="0.25"/>
    <row r="177" s="37" customFormat="1" x14ac:dyDescent="0.25"/>
    <row r="178" s="37" customFormat="1" x14ac:dyDescent="0.25"/>
    <row r="179" s="37" customFormat="1" x14ac:dyDescent="0.25"/>
    <row r="180" s="37" customFormat="1" x14ac:dyDescent="0.25"/>
    <row r="181" s="37" customFormat="1" x14ac:dyDescent="0.25"/>
    <row r="182" s="37" customFormat="1" x14ac:dyDescent="0.25"/>
    <row r="183" s="37" customFormat="1" x14ac:dyDescent="0.25"/>
    <row r="184" s="37" customFormat="1" x14ac:dyDescent="0.25"/>
    <row r="185" s="37" customFormat="1" x14ac:dyDescent="0.25"/>
    <row r="186" s="37" customFormat="1" x14ac:dyDescent="0.25"/>
    <row r="187" s="37" customFormat="1" x14ac:dyDescent="0.25"/>
    <row r="188" s="37" customFormat="1" x14ac:dyDescent="0.25"/>
    <row r="189" s="37" customFormat="1" x14ac:dyDescent="0.25"/>
    <row r="190" s="37" customFormat="1" x14ac:dyDescent="0.25"/>
    <row r="191" s="37" customFormat="1" x14ac:dyDescent="0.25"/>
    <row r="192" s="37" customFormat="1" x14ac:dyDescent="0.25"/>
    <row r="193" s="37" customFormat="1" x14ac:dyDescent="0.25"/>
    <row r="194" s="37" customFormat="1" x14ac:dyDescent="0.25"/>
    <row r="195" s="37" customFormat="1" x14ac:dyDescent="0.25"/>
    <row r="196" s="37" customFormat="1" x14ac:dyDescent="0.25"/>
    <row r="197" s="37" customFormat="1" x14ac:dyDescent="0.25"/>
    <row r="198" s="37" customFormat="1" x14ac:dyDescent="0.25"/>
    <row r="199" s="37" customFormat="1" x14ac:dyDescent="0.25"/>
    <row r="200" s="37" customFormat="1" x14ac:dyDescent="0.25"/>
    <row r="201" s="37" customFormat="1" x14ac:dyDescent="0.25"/>
    <row r="202" s="37" customFormat="1" x14ac:dyDescent="0.25"/>
    <row r="203" s="37" customFormat="1" x14ac:dyDescent="0.25"/>
    <row r="204" s="37" customFormat="1" x14ac:dyDescent="0.25"/>
    <row r="205" s="37" customFormat="1" x14ac:dyDescent="0.25"/>
    <row r="206" s="37" customFormat="1" x14ac:dyDescent="0.25"/>
    <row r="207" s="37" customFormat="1" x14ac:dyDescent="0.25"/>
    <row r="208" s="37" customFormat="1" x14ac:dyDescent="0.25"/>
    <row r="209" s="37" customFormat="1" x14ac:dyDescent="0.25"/>
    <row r="210" s="37" customFormat="1" x14ac:dyDescent="0.25"/>
    <row r="211" s="37" customFormat="1" x14ac:dyDescent="0.25"/>
    <row r="212" s="37" customFormat="1" x14ac:dyDescent="0.25"/>
    <row r="213" s="37" customFormat="1" x14ac:dyDescent="0.25"/>
    <row r="214" s="37" customFormat="1" x14ac:dyDescent="0.25"/>
    <row r="215" s="37" customFormat="1" x14ac:dyDescent="0.25"/>
    <row r="216" s="37" customFormat="1" x14ac:dyDescent="0.25"/>
    <row r="217" s="37" customFormat="1" x14ac:dyDescent="0.25"/>
    <row r="218" s="37" customFormat="1" x14ac:dyDescent="0.25"/>
    <row r="219" s="37" customFormat="1" x14ac:dyDescent="0.25"/>
    <row r="220" s="37" customFormat="1" x14ac:dyDescent="0.25"/>
    <row r="221" s="37" customFormat="1" x14ac:dyDescent="0.25"/>
    <row r="222" s="37" customFormat="1" x14ac:dyDescent="0.25"/>
    <row r="223" s="37" customFormat="1" x14ac:dyDescent="0.25"/>
    <row r="224" s="37" customFormat="1" x14ac:dyDescent="0.25"/>
    <row r="225" s="37" customFormat="1" x14ac:dyDescent="0.25"/>
    <row r="226" s="37" customFormat="1" x14ac:dyDescent="0.25"/>
    <row r="227" s="37" customFormat="1" x14ac:dyDescent="0.25"/>
    <row r="228" s="37" customFormat="1" x14ac:dyDescent="0.25"/>
    <row r="229" s="37" customFormat="1" x14ac:dyDescent="0.25"/>
    <row r="230" s="37" customFormat="1" x14ac:dyDescent="0.25"/>
    <row r="231" s="37" customFormat="1" x14ac:dyDescent="0.25"/>
    <row r="232" s="37" customFormat="1" x14ac:dyDescent="0.25"/>
    <row r="233" s="37" customFormat="1" x14ac:dyDescent="0.25"/>
    <row r="234" s="37" customFormat="1" x14ac:dyDescent="0.25"/>
    <row r="235" s="37" customFormat="1" x14ac:dyDescent="0.25"/>
    <row r="236" s="37" customFormat="1" x14ac:dyDescent="0.25"/>
    <row r="237" s="37" customFormat="1" x14ac:dyDescent="0.25"/>
    <row r="238" s="37" customFormat="1" x14ac:dyDescent="0.25"/>
    <row r="239" s="37" customFormat="1" x14ac:dyDescent="0.25"/>
    <row r="240" s="37" customFormat="1" x14ac:dyDescent="0.25"/>
    <row r="241" s="37" customFormat="1" x14ac:dyDescent="0.25"/>
    <row r="242" s="37" customFormat="1" x14ac:dyDescent="0.25"/>
    <row r="243" s="37" customFormat="1" x14ac:dyDescent="0.25"/>
    <row r="244" s="37" customFormat="1" x14ac:dyDescent="0.25"/>
    <row r="245" s="37" customFormat="1" x14ac:dyDescent="0.25"/>
    <row r="246" s="37" customFormat="1" x14ac:dyDescent="0.25"/>
    <row r="247" s="37" customFormat="1" x14ac:dyDescent="0.25"/>
    <row r="248" s="37" customFormat="1" x14ac:dyDescent="0.25"/>
    <row r="249" s="37" customFormat="1" x14ac:dyDescent="0.25"/>
    <row r="250" s="37" customFormat="1" x14ac:dyDescent="0.25"/>
    <row r="251" s="37" customFormat="1" x14ac:dyDescent="0.25"/>
    <row r="252" s="37" customFormat="1" x14ac:dyDescent="0.25"/>
    <row r="253" s="37" customFormat="1" x14ac:dyDescent="0.25"/>
    <row r="254" s="37" customFormat="1" x14ac:dyDescent="0.25"/>
    <row r="255" s="37" customFormat="1" x14ac:dyDescent="0.25"/>
    <row r="256" s="37" customFormat="1" x14ac:dyDescent="0.25"/>
    <row r="257" s="37" customFormat="1" x14ac:dyDescent="0.25"/>
    <row r="258" s="37" customFormat="1" x14ac:dyDescent="0.25"/>
    <row r="259" s="37" customFormat="1" x14ac:dyDescent="0.25"/>
    <row r="260" s="37" customFormat="1" x14ac:dyDescent="0.25"/>
    <row r="261" s="37" customFormat="1" x14ac:dyDescent="0.25"/>
    <row r="262" s="37" customFormat="1" x14ac:dyDescent="0.25"/>
    <row r="263" s="37" customFormat="1" x14ac:dyDescent="0.25"/>
    <row r="264" s="37" customFormat="1" x14ac:dyDescent="0.25"/>
    <row r="265" s="37" customFormat="1" x14ac:dyDescent="0.25"/>
    <row r="266" s="37" customFormat="1" x14ac:dyDescent="0.25"/>
    <row r="267" s="37" customFormat="1" x14ac:dyDescent="0.25"/>
    <row r="268" s="37" customFormat="1" x14ac:dyDescent="0.25"/>
    <row r="269" s="37" customFormat="1" x14ac:dyDescent="0.25"/>
    <row r="270" s="37" customFormat="1" x14ac:dyDescent="0.25"/>
    <row r="271" s="37" customFormat="1" x14ac:dyDescent="0.25"/>
    <row r="272" s="37" customFormat="1" x14ac:dyDescent="0.25"/>
    <row r="273" s="37" customFormat="1" x14ac:dyDescent="0.25"/>
    <row r="274" s="37" customFormat="1" x14ac:dyDescent="0.25"/>
    <row r="275" s="37" customFormat="1" x14ac:dyDescent="0.25"/>
    <row r="276" s="37" customFormat="1" x14ac:dyDescent="0.25"/>
    <row r="277" s="37" customFormat="1" x14ac:dyDescent="0.25"/>
    <row r="278" s="37" customFormat="1" x14ac:dyDescent="0.25"/>
    <row r="279" s="37" customFormat="1" x14ac:dyDescent="0.25"/>
    <row r="280" s="37" customFormat="1" x14ac:dyDescent="0.25"/>
    <row r="281" s="37" customFormat="1" x14ac:dyDescent="0.25"/>
    <row r="282" s="37" customFormat="1" x14ac:dyDescent="0.25"/>
    <row r="283" s="37" customFormat="1" x14ac:dyDescent="0.25"/>
    <row r="284" s="37" customFormat="1" x14ac:dyDescent="0.25"/>
    <row r="285" s="37" customFormat="1" x14ac:dyDescent="0.25"/>
    <row r="286" s="37" customFormat="1" x14ac:dyDescent="0.25"/>
    <row r="287" s="37" customFormat="1" x14ac:dyDescent="0.25"/>
    <row r="288" s="37" customFormat="1" x14ac:dyDescent="0.25"/>
    <row r="289" s="37" customFormat="1" x14ac:dyDescent="0.25"/>
    <row r="290" s="37" customFormat="1" x14ac:dyDescent="0.25"/>
    <row r="291" s="37" customFormat="1" x14ac:dyDescent="0.25"/>
    <row r="292" s="37" customFormat="1" x14ac:dyDescent="0.25"/>
    <row r="293" s="37" customFormat="1" x14ac:dyDescent="0.25"/>
    <row r="294" s="37" customFormat="1" x14ac:dyDescent="0.25"/>
    <row r="295" s="37" customFormat="1" x14ac:dyDescent="0.25"/>
    <row r="296" s="37" customFormat="1" x14ac:dyDescent="0.25"/>
    <row r="297" s="37" customFormat="1" x14ac:dyDescent="0.25"/>
    <row r="298" s="37" customFormat="1" x14ac:dyDescent="0.25"/>
    <row r="299" s="37" customFormat="1" x14ac:dyDescent="0.25"/>
    <row r="300" s="37" customFormat="1" x14ac:dyDescent="0.25"/>
    <row r="301" s="37" customFormat="1" x14ac:dyDescent="0.25"/>
    <row r="302" s="37" customFormat="1" x14ac:dyDescent="0.25"/>
    <row r="303" s="37" customFormat="1" x14ac:dyDescent="0.25"/>
    <row r="304" s="37" customFormat="1" x14ac:dyDescent="0.25"/>
    <row r="305" s="37" customFormat="1" x14ac:dyDescent="0.25"/>
    <row r="306" s="37" customFormat="1" x14ac:dyDescent="0.25"/>
    <row r="307" s="37" customFormat="1" x14ac:dyDescent="0.25"/>
    <row r="308" s="37" customFormat="1" x14ac:dyDescent="0.25"/>
    <row r="309" s="37" customFormat="1" x14ac:dyDescent="0.25"/>
    <row r="310" s="37" customFormat="1" x14ac:dyDescent="0.25"/>
    <row r="311" s="37" customFormat="1" x14ac:dyDescent="0.25"/>
    <row r="312" s="37" customFormat="1" x14ac:dyDescent="0.25"/>
    <row r="313" s="37" customFormat="1" x14ac:dyDescent="0.25"/>
    <row r="314" s="37" customFormat="1" x14ac:dyDescent="0.25"/>
    <row r="315" s="37" customFormat="1" x14ac:dyDescent="0.25"/>
    <row r="316" s="37" customFormat="1" x14ac:dyDescent="0.25"/>
    <row r="317" s="37" customFormat="1" x14ac:dyDescent="0.25"/>
    <row r="318" s="37" customFormat="1" x14ac:dyDescent="0.25"/>
    <row r="319" s="37" customFormat="1" x14ac:dyDescent="0.25"/>
    <row r="320" s="37" customFormat="1" x14ac:dyDescent="0.25"/>
    <row r="321" s="37" customFormat="1" x14ac:dyDescent="0.25"/>
    <row r="322" s="37" customFormat="1" x14ac:dyDescent="0.25"/>
    <row r="323" s="37" customFormat="1" x14ac:dyDescent="0.25"/>
    <row r="324" s="37" customFormat="1" x14ac:dyDescent="0.25"/>
    <row r="325" s="37" customFormat="1" x14ac:dyDescent="0.25"/>
    <row r="326" s="37" customFormat="1" x14ac:dyDescent="0.25"/>
    <row r="327" s="37" customFormat="1" x14ac:dyDescent="0.25"/>
    <row r="328" s="37" customFormat="1" x14ac:dyDescent="0.25"/>
    <row r="329" s="37" customFormat="1" x14ac:dyDescent="0.25"/>
    <row r="330" s="37" customFormat="1" x14ac:dyDescent="0.25"/>
    <row r="331" s="37" customFormat="1" x14ac:dyDescent="0.25"/>
    <row r="332" s="37" customFormat="1" x14ac:dyDescent="0.25"/>
    <row r="333" s="37" customFormat="1" x14ac:dyDescent="0.25"/>
    <row r="334" s="37" customFormat="1" x14ac:dyDescent="0.25"/>
    <row r="335" s="37" customFormat="1" x14ac:dyDescent="0.25"/>
    <row r="336" s="37" customFormat="1" x14ac:dyDescent="0.25"/>
    <row r="337" s="37" customFormat="1" x14ac:dyDescent="0.25"/>
    <row r="338" s="37" customFormat="1" x14ac:dyDescent="0.25"/>
    <row r="339" s="37" customFormat="1" x14ac:dyDescent="0.25"/>
    <row r="340" s="37" customFormat="1" x14ac:dyDescent="0.25"/>
    <row r="341" s="37" customFormat="1" x14ac:dyDescent="0.25"/>
    <row r="342" s="37" customFormat="1" x14ac:dyDescent="0.25"/>
    <row r="343" s="37" customFormat="1" x14ac:dyDescent="0.25"/>
    <row r="344" s="37" customFormat="1" x14ac:dyDescent="0.25"/>
    <row r="345" s="37" customFormat="1" x14ac:dyDescent="0.25"/>
    <row r="346" s="37" customFormat="1" x14ac:dyDescent="0.25"/>
    <row r="347" s="37" customFormat="1" x14ac:dyDescent="0.25"/>
    <row r="348" s="37" customFormat="1" x14ac:dyDescent="0.25"/>
    <row r="349" s="37" customFormat="1" x14ac:dyDescent="0.25"/>
    <row r="350" s="37" customFormat="1" x14ac:dyDescent="0.25"/>
    <row r="351" s="37" customFormat="1" x14ac:dyDescent="0.25"/>
    <row r="352" s="37" customFormat="1" x14ac:dyDescent="0.25"/>
    <row r="353" s="37" customFormat="1" x14ac:dyDescent="0.25"/>
    <row r="354" s="37" customFormat="1" x14ac:dyDescent="0.25"/>
    <row r="355" s="37" customFormat="1" x14ac:dyDescent="0.25"/>
    <row r="356" s="37" customFormat="1" x14ac:dyDescent="0.25"/>
    <row r="357" s="37" customFormat="1" x14ac:dyDescent="0.25"/>
    <row r="358" s="37" customFormat="1" x14ac:dyDescent="0.25"/>
    <row r="359" s="37" customFormat="1" x14ac:dyDescent="0.25"/>
    <row r="360" s="37" customFormat="1" x14ac:dyDescent="0.25"/>
    <row r="361" s="37" customFormat="1" x14ac:dyDescent="0.25"/>
    <row r="362" s="37" customFormat="1" x14ac:dyDescent="0.25"/>
    <row r="363" s="37" customFormat="1" x14ac:dyDescent="0.25"/>
    <row r="364" s="37" customFormat="1" x14ac:dyDescent="0.25"/>
    <row r="365" s="37" customFormat="1" x14ac:dyDescent="0.25"/>
    <row r="366" s="37" customFormat="1" x14ac:dyDescent="0.25"/>
    <row r="367" s="37" customFormat="1" x14ac:dyDescent="0.25"/>
    <row r="368" s="37" customFormat="1" x14ac:dyDescent="0.25"/>
    <row r="369" s="37" customFormat="1" x14ac:dyDescent="0.25"/>
    <row r="370" s="37" customFormat="1" x14ac:dyDescent="0.25"/>
    <row r="371" s="37" customFormat="1" x14ac:dyDescent="0.25"/>
    <row r="372" s="37" customFormat="1" x14ac:dyDescent="0.25"/>
    <row r="373" s="37" customFormat="1" x14ac:dyDescent="0.25"/>
    <row r="374" s="37" customFormat="1" x14ac:dyDescent="0.25"/>
    <row r="375" s="37" customFormat="1" x14ac:dyDescent="0.25"/>
    <row r="376" s="37" customFormat="1" x14ac:dyDescent="0.25"/>
    <row r="377" s="37" customFormat="1" x14ac:dyDescent="0.25"/>
    <row r="378" s="37" customFormat="1" x14ac:dyDescent="0.25"/>
    <row r="379" s="37" customFormat="1" x14ac:dyDescent="0.25"/>
    <row r="380" s="37" customFormat="1" x14ac:dyDescent="0.25"/>
    <row r="381" s="37" customFormat="1" x14ac:dyDescent="0.25"/>
    <row r="382" s="37" customFormat="1" x14ac:dyDescent="0.25"/>
    <row r="383" s="37" customFormat="1" x14ac:dyDescent="0.25"/>
    <row r="384" s="37" customFormat="1" x14ac:dyDescent="0.25"/>
    <row r="385" s="37" customFormat="1" x14ac:dyDescent="0.25"/>
    <row r="386" s="37" customFormat="1" x14ac:dyDescent="0.25"/>
    <row r="387" s="37" customFormat="1" x14ac:dyDescent="0.25"/>
    <row r="388" s="37" customFormat="1" x14ac:dyDescent="0.25"/>
    <row r="389" s="37" customFormat="1" x14ac:dyDescent="0.25"/>
    <row r="390" s="37" customFormat="1" x14ac:dyDescent="0.25"/>
    <row r="391" s="37" customFormat="1" x14ac:dyDescent="0.25"/>
    <row r="392" s="37" customFormat="1" x14ac:dyDescent="0.25"/>
    <row r="393" s="37" customFormat="1" x14ac:dyDescent="0.25"/>
    <row r="394" s="37" customFormat="1" x14ac:dyDescent="0.25"/>
    <row r="395" s="37" customFormat="1" x14ac:dyDescent="0.25"/>
    <row r="396" s="37" customFormat="1" x14ac:dyDescent="0.25"/>
    <row r="397" s="37" customFormat="1" x14ac:dyDescent="0.25"/>
    <row r="398" s="37" customFormat="1" x14ac:dyDescent="0.25"/>
    <row r="399" s="37" customFormat="1" x14ac:dyDescent="0.25"/>
    <row r="400" s="37" customFormat="1" x14ac:dyDescent="0.25"/>
    <row r="401" s="37" customFormat="1" x14ac:dyDescent="0.25"/>
    <row r="402" s="37" customFormat="1" x14ac:dyDescent="0.25"/>
    <row r="403" s="37" customFormat="1" x14ac:dyDescent="0.25"/>
    <row r="404" s="37" customFormat="1" x14ac:dyDescent="0.25"/>
    <row r="405" s="37" customFormat="1" x14ac:dyDescent="0.25"/>
    <row r="406" s="37" customFormat="1" x14ac:dyDescent="0.25"/>
    <row r="407" s="37" customFormat="1" x14ac:dyDescent="0.25"/>
    <row r="408" s="37" customFormat="1" x14ac:dyDescent="0.25"/>
    <row r="409" s="37" customFormat="1" x14ac:dyDescent="0.25"/>
    <row r="410" s="37" customFormat="1" x14ac:dyDescent="0.25"/>
    <row r="411" s="37" customFormat="1" x14ac:dyDescent="0.25"/>
    <row r="412" s="37" customFormat="1" x14ac:dyDescent="0.25"/>
    <row r="413" s="37" customFormat="1" x14ac:dyDescent="0.25"/>
    <row r="414" s="37" customFormat="1" x14ac:dyDescent="0.25"/>
    <row r="415" s="37" customFormat="1" x14ac:dyDescent="0.25"/>
    <row r="416" s="37" customFormat="1" x14ac:dyDescent="0.25"/>
    <row r="417" s="37" customFormat="1" x14ac:dyDescent="0.25"/>
    <row r="418" s="37" customFormat="1" x14ac:dyDescent="0.25"/>
    <row r="419" s="37" customFormat="1" x14ac:dyDescent="0.25"/>
    <row r="420" s="37" customFormat="1" x14ac:dyDescent="0.25"/>
    <row r="421" s="37" customFormat="1" x14ac:dyDescent="0.25"/>
    <row r="422" s="37" customFormat="1" x14ac:dyDescent="0.25"/>
    <row r="423" s="37" customFormat="1" x14ac:dyDescent="0.25"/>
    <row r="424" s="37" customFormat="1" x14ac:dyDescent="0.25"/>
    <row r="425" s="37" customFormat="1" x14ac:dyDescent="0.25"/>
    <row r="426" s="37" customFormat="1" x14ac:dyDescent="0.25"/>
    <row r="427" s="37" customFormat="1" x14ac:dyDescent="0.25"/>
    <row r="428" s="37" customFormat="1" x14ac:dyDescent="0.25"/>
    <row r="429" s="37" customFormat="1" x14ac:dyDescent="0.25"/>
    <row r="430" s="37" customFormat="1" x14ac:dyDescent="0.25"/>
    <row r="431" s="37" customFormat="1" x14ac:dyDescent="0.25"/>
    <row r="432" s="37" customFormat="1" x14ac:dyDescent="0.25"/>
    <row r="433" s="37" customFormat="1" x14ac:dyDescent="0.25"/>
    <row r="434" s="37" customFormat="1" x14ac:dyDescent="0.25"/>
    <row r="435" s="37" customFormat="1" x14ac:dyDescent="0.25"/>
    <row r="436" s="37" customFormat="1" x14ac:dyDescent="0.25"/>
    <row r="437" s="37" customFormat="1" x14ac:dyDescent="0.25"/>
    <row r="438" s="37" customFormat="1" x14ac:dyDescent="0.25"/>
    <row r="439" s="37" customFormat="1" x14ac:dyDescent="0.25"/>
    <row r="440" s="37" customFormat="1" x14ac:dyDescent="0.25"/>
    <row r="441" s="37" customFormat="1" x14ac:dyDescent="0.25"/>
    <row r="442" s="37" customFormat="1" x14ac:dyDescent="0.25"/>
    <row r="443" s="37" customFormat="1" x14ac:dyDescent="0.25"/>
    <row r="444" s="37" customFormat="1" x14ac:dyDescent="0.25"/>
    <row r="445" s="37" customFormat="1" x14ac:dyDescent="0.25"/>
    <row r="446" s="37" customFormat="1" x14ac:dyDescent="0.25"/>
    <row r="447" s="37" customFormat="1" x14ac:dyDescent="0.25"/>
    <row r="448" s="37" customFormat="1" x14ac:dyDescent="0.25"/>
    <row r="449" s="37" customFormat="1" x14ac:dyDescent="0.25"/>
    <row r="450" s="37" customFormat="1" x14ac:dyDescent="0.25"/>
    <row r="451" s="37" customFormat="1" x14ac:dyDescent="0.25"/>
    <row r="452" s="37" customFormat="1" x14ac:dyDescent="0.25"/>
    <row r="453" s="37" customFormat="1" x14ac:dyDescent="0.25"/>
    <row r="454" s="37" customFormat="1" x14ac:dyDescent="0.25"/>
    <row r="455" s="37" customFormat="1" x14ac:dyDescent="0.25"/>
    <row r="456" s="37" customFormat="1" x14ac:dyDescent="0.25"/>
    <row r="457" s="37" customFormat="1" x14ac:dyDescent="0.25"/>
    <row r="458" s="37" customFormat="1" x14ac:dyDescent="0.25"/>
    <row r="459" s="37" customFormat="1" x14ac:dyDescent="0.25"/>
    <row r="460" s="37" customFormat="1" x14ac:dyDescent="0.25"/>
    <row r="461" s="37" customFormat="1" x14ac:dyDescent="0.25"/>
    <row r="462" s="37" customFormat="1" x14ac:dyDescent="0.25"/>
    <row r="463" s="37" customFormat="1" x14ac:dyDescent="0.25"/>
    <row r="464" s="37" customFormat="1" x14ac:dyDescent="0.25"/>
    <row r="465" s="37" customFormat="1" x14ac:dyDescent="0.25"/>
    <row r="466" s="37" customFormat="1" x14ac:dyDescent="0.25"/>
    <row r="467" s="37" customFormat="1" x14ac:dyDescent="0.25"/>
    <row r="468" s="37" customFormat="1" x14ac:dyDescent="0.25"/>
    <row r="469" s="37" customFormat="1" x14ac:dyDescent="0.25"/>
    <row r="470" s="37" customFormat="1" x14ac:dyDescent="0.25"/>
    <row r="471" s="37" customFormat="1" x14ac:dyDescent="0.25"/>
    <row r="472" s="37" customFormat="1" x14ac:dyDescent="0.25"/>
    <row r="473" s="37" customFormat="1" x14ac:dyDescent="0.25"/>
    <row r="474" s="37" customFormat="1" x14ac:dyDescent="0.25"/>
    <row r="475" s="37" customFormat="1" x14ac:dyDescent="0.25"/>
    <row r="476" s="37" customFormat="1" x14ac:dyDescent="0.25"/>
    <row r="477" s="37" customFormat="1" x14ac:dyDescent="0.25"/>
    <row r="478" s="37" customFormat="1" x14ac:dyDescent="0.25"/>
    <row r="479" s="37" customFormat="1" x14ac:dyDescent="0.25"/>
    <row r="480" s="37" customFormat="1" x14ac:dyDescent="0.25"/>
    <row r="481" s="37" customFormat="1" x14ac:dyDescent="0.25"/>
    <row r="482" s="37" customFormat="1" x14ac:dyDescent="0.25"/>
    <row r="483" s="37" customFormat="1" x14ac:dyDescent="0.25"/>
    <row r="484" s="37" customFormat="1" x14ac:dyDescent="0.25"/>
    <row r="485" s="37" customFormat="1" x14ac:dyDescent="0.25"/>
    <row r="486" s="37" customFormat="1" x14ac:dyDescent="0.25"/>
    <row r="487" s="37" customFormat="1" x14ac:dyDescent="0.25"/>
    <row r="488" s="37" customFormat="1" x14ac:dyDescent="0.25"/>
    <row r="489" s="37" customFormat="1" x14ac:dyDescent="0.25"/>
    <row r="490" s="37" customFormat="1" x14ac:dyDescent="0.25"/>
    <row r="491" s="37" customFormat="1" x14ac:dyDescent="0.25"/>
    <row r="492" s="37" customFormat="1" x14ac:dyDescent="0.25"/>
    <row r="493" s="37" customFormat="1" x14ac:dyDescent="0.25"/>
    <row r="494" s="37" customFormat="1" x14ac:dyDescent="0.25"/>
    <row r="495" s="37" customFormat="1" x14ac:dyDescent="0.25"/>
    <row r="496" s="37" customFormat="1" x14ac:dyDescent="0.25"/>
    <row r="497" s="37" customFormat="1" x14ac:dyDescent="0.25"/>
    <row r="498" s="37" customFormat="1" x14ac:dyDescent="0.25"/>
    <row r="499" s="37" customFormat="1" x14ac:dyDescent="0.25"/>
    <row r="500" s="37" customFormat="1" x14ac:dyDescent="0.25"/>
    <row r="501" s="37" customFormat="1" x14ac:dyDescent="0.25"/>
    <row r="502" s="37" customFormat="1" x14ac:dyDescent="0.25"/>
    <row r="503" s="37" customFormat="1" x14ac:dyDescent="0.25"/>
    <row r="504" s="37" customFormat="1" x14ac:dyDescent="0.25"/>
    <row r="505" s="37" customFormat="1" x14ac:dyDescent="0.25"/>
    <row r="506" s="37" customFormat="1" x14ac:dyDescent="0.25"/>
    <row r="507" s="37" customFormat="1" x14ac:dyDescent="0.25"/>
    <row r="508" s="37" customFormat="1" x14ac:dyDescent="0.25"/>
    <row r="509" s="37" customFormat="1" x14ac:dyDescent="0.25"/>
    <row r="510" s="37" customFormat="1" x14ac:dyDescent="0.25"/>
    <row r="511" s="37" customFormat="1" x14ac:dyDescent="0.25"/>
    <row r="512" s="37" customFormat="1" x14ac:dyDescent="0.25"/>
    <row r="513" s="37" customFormat="1" x14ac:dyDescent="0.25"/>
    <row r="514" s="37" customFormat="1" x14ac:dyDescent="0.25"/>
    <row r="515" s="37" customFormat="1" x14ac:dyDescent="0.25"/>
    <row r="516" s="37" customFormat="1" x14ac:dyDescent="0.25"/>
    <row r="517" s="37" customFormat="1" x14ac:dyDescent="0.25"/>
    <row r="518" s="37" customFormat="1" x14ac:dyDescent="0.25"/>
    <row r="519" s="37" customFormat="1" x14ac:dyDescent="0.25"/>
    <row r="520" s="37" customFormat="1" x14ac:dyDescent="0.25"/>
    <row r="521" s="37" customFormat="1" x14ac:dyDescent="0.25"/>
    <row r="522" s="37" customFormat="1" x14ac:dyDescent="0.25"/>
    <row r="523" s="37" customFormat="1" x14ac:dyDescent="0.25"/>
    <row r="524" s="37" customFormat="1" x14ac:dyDescent="0.25"/>
    <row r="525" s="37" customFormat="1" x14ac:dyDescent="0.25"/>
    <row r="526" s="37" customFormat="1" x14ac:dyDescent="0.25"/>
    <row r="527" s="37" customFormat="1" x14ac:dyDescent="0.25"/>
    <row r="528" s="37" customFormat="1" x14ac:dyDescent="0.25"/>
    <row r="529" s="37" customFormat="1" x14ac:dyDescent="0.25"/>
    <row r="530" s="37" customFormat="1" x14ac:dyDescent="0.25"/>
    <row r="531" s="37" customFormat="1" x14ac:dyDescent="0.25"/>
    <row r="532" s="37" customFormat="1" x14ac:dyDescent="0.25"/>
    <row r="533" s="37" customFormat="1" x14ac:dyDescent="0.25"/>
    <row r="534" s="37" customFormat="1" x14ac:dyDescent="0.25"/>
    <row r="535" s="37" customFormat="1" x14ac:dyDescent="0.25"/>
    <row r="536" s="37" customFormat="1" x14ac:dyDescent="0.25"/>
    <row r="537" s="37" customFormat="1" x14ac:dyDescent="0.25"/>
    <row r="538" s="37" customFormat="1" x14ac:dyDescent="0.25"/>
    <row r="539" s="37" customFormat="1" x14ac:dyDescent="0.25"/>
    <row r="540" s="37" customFormat="1" x14ac:dyDescent="0.25"/>
    <row r="541" s="37" customFormat="1" x14ac:dyDescent="0.25"/>
    <row r="542" s="37" customFormat="1" x14ac:dyDescent="0.25"/>
    <row r="543" s="37" customFormat="1" x14ac:dyDescent="0.25"/>
    <row r="544" s="37" customFormat="1" x14ac:dyDescent="0.25"/>
    <row r="545" s="37" customFormat="1" x14ac:dyDescent="0.25"/>
    <row r="546" s="37" customFormat="1" x14ac:dyDescent="0.25"/>
    <row r="547" s="37" customFormat="1" x14ac:dyDescent="0.25"/>
    <row r="548" s="37" customFormat="1" x14ac:dyDescent="0.25"/>
    <row r="549" s="37" customFormat="1" x14ac:dyDescent="0.25"/>
    <row r="550" s="37" customFormat="1" x14ac:dyDescent="0.25"/>
    <row r="551" s="37" customFormat="1" x14ac:dyDescent="0.25"/>
    <row r="552" s="37" customFormat="1" x14ac:dyDescent="0.25"/>
    <row r="553" s="37" customFormat="1" x14ac:dyDescent="0.25"/>
    <row r="554" s="37" customFormat="1" x14ac:dyDescent="0.25"/>
    <row r="555" s="37" customFormat="1" x14ac:dyDescent="0.25"/>
    <row r="556" s="37" customFormat="1" x14ac:dyDescent="0.25"/>
    <row r="557" s="37" customFormat="1" x14ac:dyDescent="0.25"/>
    <row r="558" s="37" customFormat="1" x14ac:dyDescent="0.25"/>
    <row r="559" s="37" customFormat="1" x14ac:dyDescent="0.25"/>
    <row r="560" s="37" customFormat="1" x14ac:dyDescent="0.25"/>
    <row r="561" s="37" customFormat="1" x14ac:dyDescent="0.25"/>
    <row r="562" s="37" customFormat="1" x14ac:dyDescent="0.25"/>
    <row r="563" s="37" customFormat="1" x14ac:dyDescent="0.25"/>
    <row r="564" s="37" customFormat="1" x14ac:dyDescent="0.25"/>
    <row r="565" s="37" customFormat="1" x14ac:dyDescent="0.25"/>
    <row r="566" s="37" customFormat="1" x14ac:dyDescent="0.25"/>
    <row r="567" s="37" customFormat="1" x14ac:dyDescent="0.25"/>
    <row r="568" s="37" customFormat="1" x14ac:dyDescent="0.25"/>
    <row r="569" s="37" customFormat="1" x14ac:dyDescent="0.25"/>
    <row r="570" s="37" customFormat="1" x14ac:dyDescent="0.25"/>
    <row r="571" s="37" customFormat="1" x14ac:dyDescent="0.25"/>
    <row r="572" s="37" customFormat="1" x14ac:dyDescent="0.25"/>
    <row r="573" s="37" customFormat="1" x14ac:dyDescent="0.25"/>
    <row r="574" s="37" customFormat="1" x14ac:dyDescent="0.25"/>
    <row r="575" s="37" customFormat="1" x14ac:dyDescent="0.25"/>
    <row r="576" s="37" customFormat="1" x14ac:dyDescent="0.25"/>
    <row r="577" s="37" customFormat="1" x14ac:dyDescent="0.25"/>
    <row r="578" s="37" customFormat="1" x14ac:dyDescent="0.25"/>
    <row r="579" s="37" customFormat="1" x14ac:dyDescent="0.25"/>
    <row r="580" s="37" customFormat="1" x14ac:dyDescent="0.25"/>
    <row r="581" s="37" customFormat="1" x14ac:dyDescent="0.25"/>
    <row r="582" s="37" customFormat="1" x14ac:dyDescent="0.25"/>
    <row r="583" s="37" customFormat="1" x14ac:dyDescent="0.25"/>
    <row r="584" s="37" customFormat="1" x14ac:dyDescent="0.25"/>
    <row r="585" s="37" customFormat="1" x14ac:dyDescent="0.25"/>
    <row r="586" s="37" customFormat="1" x14ac:dyDescent="0.25"/>
    <row r="587" s="37" customFormat="1" x14ac:dyDescent="0.25"/>
    <row r="588" s="37" customFormat="1" x14ac:dyDescent="0.25"/>
    <row r="589" s="37" customFormat="1" x14ac:dyDescent="0.25"/>
    <row r="590" s="37" customFormat="1" x14ac:dyDescent="0.25"/>
    <row r="591" s="37" customFormat="1" x14ac:dyDescent="0.25"/>
    <row r="592" s="37" customFormat="1" x14ac:dyDescent="0.25"/>
    <row r="593" s="37" customFormat="1" x14ac:dyDescent="0.25"/>
    <row r="594" s="37" customFormat="1" x14ac:dyDescent="0.25"/>
    <row r="595" s="37" customFormat="1" x14ac:dyDescent="0.25"/>
    <row r="596" s="37" customFormat="1" x14ac:dyDescent="0.25"/>
    <row r="597" s="37" customFormat="1" x14ac:dyDescent="0.25"/>
    <row r="598" s="37" customFormat="1" x14ac:dyDescent="0.25"/>
    <row r="599" s="37" customFormat="1" x14ac:dyDescent="0.25"/>
    <row r="600" s="37" customFormat="1" x14ac:dyDescent="0.25"/>
    <row r="601" s="37" customFormat="1" x14ac:dyDescent="0.25"/>
    <row r="602" s="37" customFormat="1" x14ac:dyDescent="0.25"/>
    <row r="603" s="37" customFormat="1" x14ac:dyDescent="0.25"/>
    <row r="604" s="37" customFormat="1" x14ac:dyDescent="0.25"/>
    <row r="605" s="37" customFormat="1" x14ac:dyDescent="0.25"/>
    <row r="606" s="37" customFormat="1" x14ac:dyDescent="0.25"/>
    <row r="607" s="37" customFormat="1" x14ac:dyDescent="0.25"/>
    <row r="608" s="37" customFormat="1" x14ac:dyDescent="0.25"/>
    <row r="609" s="37" customFormat="1" x14ac:dyDescent="0.25"/>
    <row r="610" s="37" customFormat="1" x14ac:dyDescent="0.25"/>
    <row r="611" s="37" customFormat="1" x14ac:dyDescent="0.25"/>
    <row r="612" s="37" customFormat="1" x14ac:dyDescent="0.25"/>
    <row r="613" s="37" customFormat="1" x14ac:dyDescent="0.25"/>
    <row r="614" s="37" customFormat="1" x14ac:dyDescent="0.25"/>
    <row r="615" s="37" customFormat="1" x14ac:dyDescent="0.25"/>
    <row r="616" s="37" customFormat="1" x14ac:dyDescent="0.25"/>
    <row r="617" s="37" customFormat="1" x14ac:dyDescent="0.25"/>
    <row r="618" s="37" customFormat="1" x14ac:dyDescent="0.25"/>
    <row r="619" s="37" customFormat="1" x14ac:dyDescent="0.25"/>
    <row r="620" s="37" customFormat="1" x14ac:dyDescent="0.25"/>
    <row r="621" s="37" customFormat="1" x14ac:dyDescent="0.25"/>
    <row r="622" s="37" customFormat="1" x14ac:dyDescent="0.25"/>
    <row r="623" s="37" customFormat="1" x14ac:dyDescent="0.25"/>
    <row r="624" s="37" customFormat="1" x14ac:dyDescent="0.25"/>
    <row r="625" s="37" customFormat="1" x14ac:dyDescent="0.25"/>
    <row r="626" s="37" customFormat="1" x14ac:dyDescent="0.25"/>
    <row r="627" s="37" customFormat="1" x14ac:dyDescent="0.25"/>
    <row r="628" s="37" customFormat="1" x14ac:dyDescent="0.25"/>
    <row r="629" s="37" customFormat="1" x14ac:dyDescent="0.25"/>
    <row r="630" s="37" customFormat="1" x14ac:dyDescent="0.25"/>
    <row r="631" s="37" customFormat="1" x14ac:dyDescent="0.25"/>
    <row r="632" s="37" customFormat="1" x14ac:dyDescent="0.25"/>
    <row r="633" s="37" customFormat="1" x14ac:dyDescent="0.25"/>
    <row r="634" s="37" customFormat="1" x14ac:dyDescent="0.25"/>
    <row r="635" s="37" customFormat="1" x14ac:dyDescent="0.25"/>
    <row r="636" s="37" customFormat="1" x14ac:dyDescent="0.25"/>
    <row r="637" s="37" customFormat="1" x14ac:dyDescent="0.25"/>
    <row r="638" s="37" customFormat="1" x14ac:dyDescent="0.25"/>
    <row r="639" s="37" customFormat="1" x14ac:dyDescent="0.25"/>
    <row r="640" s="37" customFormat="1" x14ac:dyDescent="0.25"/>
    <row r="641" s="37" customFormat="1" x14ac:dyDescent="0.25"/>
    <row r="642" s="37" customFormat="1" x14ac:dyDescent="0.25"/>
    <row r="643" s="37" customFormat="1" x14ac:dyDescent="0.25"/>
    <row r="644" s="37" customFormat="1" x14ac:dyDescent="0.25"/>
    <row r="645" s="37" customFormat="1" x14ac:dyDescent="0.25"/>
    <row r="646" s="37" customFormat="1" x14ac:dyDescent="0.25"/>
    <row r="647" s="37" customFormat="1" x14ac:dyDescent="0.25"/>
    <row r="648" s="37" customFormat="1" x14ac:dyDescent="0.25"/>
    <row r="649" s="37" customFormat="1" x14ac:dyDescent="0.25"/>
    <row r="650" s="37" customFormat="1" x14ac:dyDescent="0.25"/>
    <row r="651" s="37" customFormat="1" x14ac:dyDescent="0.25"/>
    <row r="652" s="37" customFormat="1" x14ac:dyDescent="0.25"/>
    <row r="653" s="37" customFormat="1" x14ac:dyDescent="0.25"/>
    <row r="654" s="37" customFormat="1" x14ac:dyDescent="0.25"/>
    <row r="655" s="37" customFormat="1" x14ac:dyDescent="0.25"/>
    <row r="656" s="37" customFormat="1" x14ac:dyDescent="0.25"/>
    <row r="657" s="37" customFormat="1" x14ac:dyDescent="0.25"/>
    <row r="658" s="37" customFormat="1" x14ac:dyDescent="0.25"/>
    <row r="659" s="37" customFormat="1" x14ac:dyDescent="0.25"/>
    <row r="660" s="37" customFormat="1" x14ac:dyDescent="0.25"/>
    <row r="661" s="37" customFormat="1" x14ac:dyDescent="0.25"/>
    <row r="662" s="37" customFormat="1" x14ac:dyDescent="0.25"/>
    <row r="663" s="37" customFormat="1" x14ac:dyDescent="0.25"/>
    <row r="664" s="37" customFormat="1" x14ac:dyDescent="0.25"/>
    <row r="665" s="37" customFormat="1" x14ac:dyDescent="0.25"/>
    <row r="666" s="37" customFormat="1" x14ac:dyDescent="0.25"/>
    <row r="667" s="37" customFormat="1" x14ac:dyDescent="0.25"/>
    <row r="668" s="37" customFormat="1" x14ac:dyDescent="0.25"/>
    <row r="669" s="37" customFormat="1" x14ac:dyDescent="0.25"/>
    <row r="670" s="37" customFormat="1" x14ac:dyDescent="0.25"/>
    <row r="671" s="37" customFormat="1" x14ac:dyDescent="0.25"/>
    <row r="672" s="37" customFormat="1" x14ac:dyDescent="0.25"/>
    <row r="673" s="37" customFormat="1" x14ac:dyDescent="0.25"/>
    <row r="674" s="37" customFormat="1" x14ac:dyDescent="0.25"/>
    <row r="675" s="37" customFormat="1" x14ac:dyDescent="0.25"/>
    <row r="676" s="37" customFormat="1" x14ac:dyDescent="0.25"/>
    <row r="677" s="37" customFormat="1" x14ac:dyDescent="0.25"/>
    <row r="678" s="37" customFormat="1" x14ac:dyDescent="0.25"/>
    <row r="679" s="37" customFormat="1" x14ac:dyDescent="0.25"/>
    <row r="680" s="37" customFormat="1" x14ac:dyDescent="0.25"/>
    <row r="681" s="37" customFormat="1" x14ac:dyDescent="0.25"/>
    <row r="682" s="37" customFormat="1" x14ac:dyDescent="0.25"/>
    <row r="683" s="37" customFormat="1" x14ac:dyDescent="0.25"/>
    <row r="684" s="37" customFormat="1" x14ac:dyDescent="0.25"/>
    <row r="685" s="37" customFormat="1" x14ac:dyDescent="0.25"/>
    <row r="686" s="37" customFormat="1" x14ac:dyDescent="0.25"/>
    <row r="687" s="37" customFormat="1" x14ac:dyDescent="0.25"/>
    <row r="688" s="37" customFormat="1" x14ac:dyDescent="0.25"/>
    <row r="689" s="37" customFormat="1" x14ac:dyDescent="0.25"/>
    <row r="690" s="37" customFormat="1" x14ac:dyDescent="0.25"/>
    <row r="691" s="37" customFormat="1" x14ac:dyDescent="0.25"/>
    <row r="692" s="37" customFormat="1" x14ac:dyDescent="0.25"/>
    <row r="693" s="37" customFormat="1" x14ac:dyDescent="0.25"/>
    <row r="694" s="37" customFormat="1" x14ac:dyDescent="0.25"/>
    <row r="695" s="37" customFormat="1" x14ac:dyDescent="0.25"/>
    <row r="696" s="37" customFormat="1" x14ac:dyDescent="0.25"/>
    <row r="697" s="37" customFormat="1" x14ac:dyDescent="0.25"/>
    <row r="698" s="37" customFormat="1" x14ac:dyDescent="0.25"/>
    <row r="699" s="37" customFormat="1" x14ac:dyDescent="0.25"/>
    <row r="700" s="37" customFormat="1" x14ac:dyDescent="0.25"/>
    <row r="701" s="37" customFormat="1" x14ac:dyDescent="0.25"/>
    <row r="702" s="37" customFormat="1" x14ac:dyDescent="0.25"/>
    <row r="703" s="37" customFormat="1" x14ac:dyDescent="0.25"/>
    <row r="704" s="37" customFormat="1" x14ac:dyDescent="0.25"/>
    <row r="705" s="37" customFormat="1" x14ac:dyDescent="0.25"/>
    <row r="706" s="37" customFormat="1" x14ac:dyDescent="0.25"/>
    <row r="707" s="37" customFormat="1" x14ac:dyDescent="0.25"/>
    <row r="708" s="37" customFormat="1" x14ac:dyDescent="0.25"/>
    <row r="709" s="37" customFormat="1" x14ac:dyDescent="0.25"/>
    <row r="710" s="37" customFormat="1" x14ac:dyDescent="0.25"/>
    <row r="711" s="37" customFormat="1" x14ac:dyDescent="0.25"/>
    <row r="712" s="37" customFormat="1" x14ac:dyDescent="0.25"/>
    <row r="713" s="37" customFormat="1" x14ac:dyDescent="0.25"/>
    <row r="714" s="37" customFormat="1" x14ac:dyDescent="0.25"/>
    <row r="715" s="37" customFormat="1" x14ac:dyDescent="0.25"/>
    <row r="716" s="37" customFormat="1" x14ac:dyDescent="0.25"/>
    <row r="717" s="37" customFormat="1" x14ac:dyDescent="0.25"/>
    <row r="718" s="37" customFormat="1" x14ac:dyDescent="0.25"/>
    <row r="719" s="37" customFormat="1" x14ac:dyDescent="0.25"/>
    <row r="720" s="37" customFormat="1" x14ac:dyDescent="0.25"/>
    <row r="721" s="37" customFormat="1" x14ac:dyDescent="0.25"/>
    <row r="722" s="37" customFormat="1" x14ac:dyDescent="0.25"/>
    <row r="723" s="37" customFormat="1" x14ac:dyDescent="0.25"/>
    <row r="724" s="37" customFormat="1" x14ac:dyDescent="0.25"/>
    <row r="725" s="37" customFormat="1" x14ac:dyDescent="0.25"/>
    <row r="726" s="37" customFormat="1" x14ac:dyDescent="0.25"/>
    <row r="727" s="37" customFormat="1" x14ac:dyDescent="0.25"/>
    <row r="728" s="37" customFormat="1" x14ac:dyDescent="0.25"/>
    <row r="729" s="37" customFormat="1" x14ac:dyDescent="0.25"/>
    <row r="730" s="37" customFormat="1" x14ac:dyDescent="0.25"/>
    <row r="731" s="37" customFormat="1" x14ac:dyDescent="0.25"/>
    <row r="732" s="37" customFormat="1" x14ac:dyDescent="0.25"/>
    <row r="733" s="37" customFormat="1" x14ac:dyDescent="0.25"/>
    <row r="734" s="37" customFormat="1" x14ac:dyDescent="0.25"/>
    <row r="735" s="37" customFormat="1" x14ac:dyDescent="0.25"/>
    <row r="736" s="37" customFormat="1" x14ac:dyDescent="0.25"/>
    <row r="737" s="37" customFormat="1" x14ac:dyDescent="0.25"/>
    <row r="738" s="37" customFormat="1" x14ac:dyDescent="0.25"/>
    <row r="739" s="37" customFormat="1" x14ac:dyDescent="0.25"/>
    <row r="740" s="37" customFormat="1" x14ac:dyDescent="0.25"/>
    <row r="741" s="37" customFormat="1" x14ac:dyDescent="0.25"/>
    <row r="742" s="37" customFormat="1" x14ac:dyDescent="0.25"/>
    <row r="743" s="37" customFormat="1" x14ac:dyDescent="0.25"/>
    <row r="744" s="37" customFormat="1" x14ac:dyDescent="0.25"/>
    <row r="745" s="37" customFormat="1" x14ac:dyDescent="0.25"/>
    <row r="746" s="37" customFormat="1" x14ac:dyDescent="0.25"/>
    <row r="747" s="37" customFormat="1" x14ac:dyDescent="0.25"/>
    <row r="748" s="37" customFormat="1" x14ac:dyDescent="0.25"/>
    <row r="749" s="37" customFormat="1" x14ac:dyDescent="0.25"/>
    <row r="750" s="37" customFormat="1" x14ac:dyDescent="0.25"/>
    <row r="751" s="37" customFormat="1" x14ac:dyDescent="0.25"/>
    <row r="752" s="37" customFormat="1" x14ac:dyDescent="0.25"/>
    <row r="753" s="37" customFormat="1" x14ac:dyDescent="0.25"/>
    <row r="754" s="37" customFormat="1" x14ac:dyDescent="0.25"/>
    <row r="755" s="37" customFormat="1" x14ac:dyDescent="0.25"/>
    <row r="756" s="37" customFormat="1" x14ac:dyDescent="0.25"/>
    <row r="757" s="37" customFormat="1" x14ac:dyDescent="0.25"/>
    <row r="758" s="37" customFormat="1" x14ac:dyDescent="0.25"/>
    <row r="759" s="37" customFormat="1" x14ac:dyDescent="0.25"/>
    <row r="760" s="37" customFormat="1" x14ac:dyDescent="0.25"/>
    <row r="761" s="37" customFormat="1" x14ac:dyDescent="0.25"/>
    <row r="762" s="37" customFormat="1" x14ac:dyDescent="0.25"/>
    <row r="763" s="37" customFormat="1" x14ac:dyDescent="0.25"/>
    <row r="764" s="37" customFormat="1" x14ac:dyDescent="0.25"/>
    <row r="765" s="37" customFormat="1" x14ac:dyDescent="0.25"/>
    <row r="766" s="37" customFormat="1" x14ac:dyDescent="0.25"/>
    <row r="767" s="37" customFormat="1" x14ac:dyDescent="0.25"/>
    <row r="768" s="37" customFormat="1" x14ac:dyDescent="0.25"/>
    <row r="769" s="37" customFormat="1" x14ac:dyDescent="0.25"/>
    <row r="770" s="37" customFormat="1" x14ac:dyDescent="0.25"/>
    <row r="771" s="37" customFormat="1" x14ac:dyDescent="0.25"/>
    <row r="772" s="37" customFormat="1" x14ac:dyDescent="0.25"/>
    <row r="773" s="37" customFormat="1" x14ac:dyDescent="0.25"/>
    <row r="774" s="37" customFormat="1" x14ac:dyDescent="0.25"/>
    <row r="775" s="37" customFormat="1" x14ac:dyDescent="0.25"/>
    <row r="776" s="37" customFormat="1" x14ac:dyDescent="0.25"/>
    <row r="777" s="37" customFormat="1" x14ac:dyDescent="0.25"/>
    <row r="778" s="37" customFormat="1" x14ac:dyDescent="0.25"/>
    <row r="779" s="37" customFormat="1" x14ac:dyDescent="0.25"/>
    <row r="780" s="37" customFormat="1" x14ac:dyDescent="0.25"/>
    <row r="781" s="37" customFormat="1" x14ac:dyDescent="0.25"/>
    <row r="782" s="37" customFormat="1" x14ac:dyDescent="0.25"/>
    <row r="783" s="37" customFormat="1" x14ac:dyDescent="0.25"/>
    <row r="784" s="37" customFormat="1" x14ac:dyDescent="0.25"/>
    <row r="785" s="37" customFormat="1" x14ac:dyDescent="0.25"/>
    <row r="786" s="37" customFormat="1" x14ac:dyDescent="0.25"/>
    <row r="787" s="37" customFormat="1" x14ac:dyDescent="0.25"/>
    <row r="788" s="37" customFormat="1" x14ac:dyDescent="0.25"/>
    <row r="789" s="37" customFormat="1" x14ac:dyDescent="0.25"/>
    <row r="790" s="37" customFormat="1" x14ac:dyDescent="0.25"/>
    <row r="791" s="37" customFormat="1" x14ac:dyDescent="0.25"/>
    <row r="792" s="37" customFormat="1" x14ac:dyDescent="0.25"/>
    <row r="793" s="37" customFormat="1" x14ac:dyDescent="0.25"/>
    <row r="794" s="37" customFormat="1" x14ac:dyDescent="0.25"/>
    <row r="795" s="37" customFormat="1" x14ac:dyDescent="0.25"/>
    <row r="796" s="37" customFormat="1" x14ac:dyDescent="0.25"/>
    <row r="797" s="37" customFormat="1" x14ac:dyDescent="0.25"/>
    <row r="798" s="37" customFormat="1" x14ac:dyDescent="0.25"/>
    <row r="799" s="37" customFormat="1" x14ac:dyDescent="0.25"/>
    <row r="800" s="37" customFormat="1" x14ac:dyDescent="0.25"/>
    <row r="801" s="37" customFormat="1" x14ac:dyDescent="0.25"/>
    <row r="802" s="37" customFormat="1" x14ac:dyDescent="0.25"/>
    <row r="803" s="37" customFormat="1" x14ac:dyDescent="0.25"/>
    <row r="804" s="37" customFormat="1" x14ac:dyDescent="0.25"/>
    <row r="805" s="37" customFormat="1" x14ac:dyDescent="0.25"/>
    <row r="806" s="37" customFormat="1" x14ac:dyDescent="0.25"/>
    <row r="807" s="37" customFormat="1" x14ac:dyDescent="0.25"/>
    <row r="808" s="37" customFormat="1" x14ac:dyDescent="0.25"/>
    <row r="809" s="37" customFormat="1" x14ac:dyDescent="0.25"/>
    <row r="810" s="37" customFormat="1" x14ac:dyDescent="0.25"/>
    <row r="811" s="37" customFormat="1" x14ac:dyDescent="0.25"/>
    <row r="812" s="37" customFormat="1" x14ac:dyDescent="0.25"/>
    <row r="813" s="37" customFormat="1" x14ac:dyDescent="0.25"/>
    <row r="814" s="37" customFormat="1" x14ac:dyDescent="0.25"/>
    <row r="815" s="37" customFormat="1" x14ac:dyDescent="0.25"/>
    <row r="816" s="37" customFormat="1" x14ac:dyDescent="0.25"/>
    <row r="817" s="37" customFormat="1" x14ac:dyDescent="0.25"/>
    <row r="818" s="37" customFormat="1" x14ac:dyDescent="0.25"/>
    <row r="819" s="37" customFormat="1" x14ac:dyDescent="0.25"/>
    <row r="820" s="37" customFormat="1" x14ac:dyDescent="0.25"/>
    <row r="821" s="37" customFormat="1" x14ac:dyDescent="0.25"/>
    <row r="822" s="37" customFormat="1" x14ac:dyDescent="0.25"/>
    <row r="823" s="37" customFormat="1" x14ac:dyDescent="0.25"/>
    <row r="824" s="37" customFormat="1" x14ac:dyDescent="0.25"/>
    <row r="825" s="37" customFormat="1" x14ac:dyDescent="0.25"/>
    <row r="826" s="37" customFormat="1" x14ac:dyDescent="0.25"/>
    <row r="827" s="37" customFormat="1" x14ac:dyDescent="0.25"/>
    <row r="828" s="37" customFormat="1" x14ac:dyDescent="0.25"/>
    <row r="829" s="37" customFormat="1" x14ac:dyDescent="0.25"/>
    <row r="830" s="37" customFormat="1" x14ac:dyDescent="0.25"/>
    <row r="831" s="37" customFormat="1" x14ac:dyDescent="0.25"/>
    <row r="832" s="37" customFormat="1" x14ac:dyDescent="0.25"/>
    <row r="833" s="37" customFormat="1" x14ac:dyDescent="0.25"/>
    <row r="834" s="37" customFormat="1" x14ac:dyDescent="0.25"/>
    <row r="835" s="37" customFormat="1" x14ac:dyDescent="0.25"/>
    <row r="836" s="37" customFormat="1" x14ac:dyDescent="0.25"/>
    <row r="837" s="37" customFormat="1" x14ac:dyDescent="0.25"/>
    <row r="838" s="37" customFormat="1" x14ac:dyDescent="0.25"/>
    <row r="839" s="37" customFormat="1" x14ac:dyDescent="0.25"/>
    <row r="840" s="37" customFormat="1" x14ac:dyDescent="0.25"/>
    <row r="841" s="37" customFormat="1" x14ac:dyDescent="0.25"/>
    <row r="842" s="37" customFormat="1" x14ac:dyDescent="0.25"/>
    <row r="843" s="37" customFormat="1" x14ac:dyDescent="0.25"/>
    <row r="844" s="37" customFormat="1" x14ac:dyDescent="0.25"/>
    <row r="845" s="37" customFormat="1" x14ac:dyDescent="0.25"/>
    <row r="846" s="37" customFormat="1" x14ac:dyDescent="0.25"/>
    <row r="847" s="37" customFormat="1" x14ac:dyDescent="0.25"/>
    <row r="848" s="37" customFormat="1" x14ac:dyDescent="0.25"/>
    <row r="849" s="37" customFormat="1" x14ac:dyDescent="0.25"/>
    <row r="850" s="37" customFormat="1" x14ac:dyDescent="0.25"/>
    <row r="851" s="37" customFormat="1" x14ac:dyDescent="0.25"/>
    <row r="852" s="37" customFormat="1" x14ac:dyDescent="0.25"/>
    <row r="853" s="37" customFormat="1" x14ac:dyDescent="0.25"/>
    <row r="854" s="37" customFormat="1" x14ac:dyDescent="0.25"/>
    <row r="855" s="37" customFormat="1" x14ac:dyDescent="0.25"/>
    <row r="856" s="37" customFormat="1" x14ac:dyDescent="0.25"/>
    <row r="857" s="37" customFormat="1" x14ac:dyDescent="0.25"/>
    <row r="858" s="37" customFormat="1" x14ac:dyDescent="0.25"/>
    <row r="859" s="37" customFormat="1" x14ac:dyDescent="0.25"/>
    <row r="860" s="37" customFormat="1" x14ac:dyDescent="0.25"/>
    <row r="861" s="37" customFormat="1" x14ac:dyDescent="0.25"/>
    <row r="862" s="37" customFormat="1" x14ac:dyDescent="0.25"/>
    <row r="863" s="37" customFormat="1" x14ac:dyDescent="0.25"/>
    <row r="864" s="37" customFormat="1" x14ac:dyDescent="0.25"/>
    <row r="865" s="37" customFormat="1" x14ac:dyDescent="0.25"/>
    <row r="866" s="37" customFormat="1" x14ac:dyDescent="0.25"/>
    <row r="867" s="37" customFormat="1" x14ac:dyDescent="0.25"/>
    <row r="868" s="37" customFormat="1" x14ac:dyDescent="0.25"/>
    <row r="869" s="37" customFormat="1" x14ac:dyDescent="0.25"/>
    <row r="870" s="37" customFormat="1" x14ac:dyDescent="0.25"/>
    <row r="871" s="37" customFormat="1" x14ac:dyDescent="0.25"/>
    <row r="872" s="37" customFormat="1" x14ac:dyDescent="0.25"/>
    <row r="873" s="37" customFormat="1" x14ac:dyDescent="0.25"/>
    <row r="874" s="37" customFormat="1" x14ac:dyDescent="0.25"/>
    <row r="875" s="37" customFormat="1" x14ac:dyDescent="0.25"/>
    <row r="876" s="37" customFormat="1" x14ac:dyDescent="0.25"/>
    <row r="877" s="37" customFormat="1" x14ac:dyDescent="0.25"/>
    <row r="878" s="37" customFormat="1" x14ac:dyDescent="0.25"/>
    <row r="879" s="37" customFormat="1" x14ac:dyDescent="0.25"/>
    <row r="880" s="37" customFormat="1" x14ac:dyDescent="0.25"/>
    <row r="881" s="37" customFormat="1" x14ac:dyDescent="0.25"/>
    <row r="882" s="37" customFormat="1" x14ac:dyDescent="0.25"/>
    <row r="883" s="37" customFormat="1" x14ac:dyDescent="0.25"/>
    <row r="884" s="37" customFormat="1" x14ac:dyDescent="0.25"/>
    <row r="885" s="37" customFormat="1" x14ac:dyDescent="0.25"/>
    <row r="886" s="37" customFormat="1" x14ac:dyDescent="0.25"/>
    <row r="887" s="37" customFormat="1" x14ac:dyDescent="0.25"/>
    <row r="888" s="37" customFormat="1" x14ac:dyDescent="0.25"/>
    <row r="889" s="37" customFormat="1" x14ac:dyDescent="0.25"/>
    <row r="890" s="37" customFormat="1" x14ac:dyDescent="0.25"/>
    <row r="891" s="37" customFormat="1" x14ac:dyDescent="0.25"/>
    <row r="892" s="37" customFormat="1" x14ac:dyDescent="0.25"/>
    <row r="893" s="37" customFormat="1" x14ac:dyDescent="0.25"/>
    <row r="894" s="37" customFormat="1" x14ac:dyDescent="0.25"/>
    <row r="895" s="37" customFormat="1" x14ac:dyDescent="0.25"/>
    <row r="896" s="37" customFormat="1" x14ac:dyDescent="0.25"/>
    <row r="897" s="37" customFormat="1" x14ac:dyDescent="0.25"/>
    <row r="898" s="37" customFormat="1" x14ac:dyDescent="0.25"/>
    <row r="899" s="37" customFormat="1" x14ac:dyDescent="0.25"/>
    <row r="900" s="37" customFormat="1" x14ac:dyDescent="0.25"/>
    <row r="901" s="37" customFormat="1" x14ac:dyDescent="0.25"/>
    <row r="902" s="37" customFormat="1" x14ac:dyDescent="0.25"/>
    <row r="903" s="37" customFormat="1" x14ac:dyDescent="0.25"/>
    <row r="904" s="37" customFormat="1" x14ac:dyDescent="0.25"/>
    <row r="905" s="37" customFormat="1" x14ac:dyDescent="0.25"/>
    <row r="906" s="37" customFormat="1" x14ac:dyDescent="0.25"/>
    <row r="907" s="37" customFormat="1" x14ac:dyDescent="0.25"/>
    <row r="908" s="37" customFormat="1" x14ac:dyDescent="0.25"/>
    <row r="909" s="37" customFormat="1" x14ac:dyDescent="0.25"/>
    <row r="910" s="37" customFormat="1" x14ac:dyDescent="0.25"/>
    <row r="911" s="37" customFormat="1" x14ac:dyDescent="0.25"/>
    <row r="912" s="37" customFormat="1" x14ac:dyDescent="0.25"/>
    <row r="913" s="37" customFormat="1" x14ac:dyDescent="0.25"/>
    <row r="914" s="37" customFormat="1" x14ac:dyDescent="0.25"/>
    <row r="915" s="37" customFormat="1" x14ac:dyDescent="0.25"/>
    <row r="916" s="37" customFormat="1" x14ac:dyDescent="0.25"/>
    <row r="917" s="37" customFormat="1" x14ac:dyDescent="0.25"/>
    <row r="918" s="37" customFormat="1" x14ac:dyDescent="0.25"/>
    <row r="919" s="37" customFormat="1" x14ac:dyDescent="0.25"/>
    <row r="920" s="37" customFormat="1" x14ac:dyDescent="0.25"/>
    <row r="921" s="37" customFormat="1" x14ac:dyDescent="0.25"/>
    <row r="922" s="37" customFormat="1" x14ac:dyDescent="0.25"/>
    <row r="923" s="37" customFormat="1" x14ac:dyDescent="0.25"/>
    <row r="924" s="37" customFormat="1" x14ac:dyDescent="0.25"/>
    <row r="925" s="37" customFormat="1" x14ac:dyDescent="0.25"/>
    <row r="926" s="37" customFormat="1" x14ac:dyDescent="0.25"/>
    <row r="927" s="37" customFormat="1" x14ac:dyDescent="0.25"/>
    <row r="928" s="37" customFormat="1" x14ac:dyDescent="0.25"/>
    <row r="929" s="37" customFormat="1" x14ac:dyDescent="0.25"/>
    <row r="930" s="37" customFormat="1" x14ac:dyDescent="0.25"/>
    <row r="931" s="37" customFormat="1" x14ac:dyDescent="0.25"/>
    <row r="932" s="37" customFormat="1" x14ac:dyDescent="0.25"/>
    <row r="933" s="37" customFormat="1" x14ac:dyDescent="0.25"/>
    <row r="934" s="37" customFormat="1" x14ac:dyDescent="0.25"/>
    <row r="935" s="37" customFormat="1" x14ac:dyDescent="0.25"/>
    <row r="936" s="37" customFormat="1" x14ac:dyDescent="0.25"/>
    <row r="937" s="37" customFormat="1" x14ac:dyDescent="0.25"/>
    <row r="938" s="37" customFormat="1" x14ac:dyDescent="0.25"/>
    <row r="939" s="37" customFormat="1" x14ac:dyDescent="0.25"/>
    <row r="940" s="37" customFormat="1" x14ac:dyDescent="0.25"/>
    <row r="941" s="37" customFormat="1" x14ac:dyDescent="0.25"/>
    <row r="942" s="37" customFormat="1" x14ac:dyDescent="0.25"/>
    <row r="943" s="37" customFormat="1" x14ac:dyDescent="0.25"/>
    <row r="944" s="37" customFormat="1" x14ac:dyDescent="0.25"/>
    <row r="945" s="37" customFormat="1" x14ac:dyDescent="0.25"/>
    <row r="946" s="37" customFormat="1" x14ac:dyDescent="0.25"/>
    <row r="947" s="37" customFormat="1" x14ac:dyDescent="0.25"/>
    <row r="948" s="37" customFormat="1" x14ac:dyDescent="0.25"/>
    <row r="949" s="37" customFormat="1" x14ac:dyDescent="0.25"/>
    <row r="950" s="37" customFormat="1" x14ac:dyDescent="0.25"/>
    <row r="951" s="37" customFormat="1" x14ac:dyDescent="0.25"/>
    <row r="952" s="37" customFormat="1" x14ac:dyDescent="0.25"/>
    <row r="953" s="37" customFormat="1" x14ac:dyDescent="0.25"/>
    <row r="954" s="37" customFormat="1" x14ac:dyDescent="0.25"/>
    <row r="955" s="37" customFormat="1" x14ac:dyDescent="0.25"/>
    <row r="956" s="37" customFormat="1" x14ac:dyDescent="0.25"/>
    <row r="957" s="37" customFormat="1" x14ac:dyDescent="0.25"/>
    <row r="958" s="37" customFormat="1" x14ac:dyDescent="0.25"/>
    <row r="959" s="37" customFormat="1" x14ac:dyDescent="0.25"/>
    <row r="960" s="37" customFormat="1" x14ac:dyDescent="0.25"/>
    <row r="961" s="37" customFormat="1" x14ac:dyDescent="0.25"/>
    <row r="962" s="37" customFormat="1" x14ac:dyDescent="0.25"/>
    <row r="963" s="37" customFormat="1" x14ac:dyDescent="0.25"/>
    <row r="964" s="37" customFormat="1" x14ac:dyDescent="0.25"/>
    <row r="965" s="37" customFormat="1" x14ac:dyDescent="0.25"/>
    <row r="966" s="37" customFormat="1" x14ac:dyDescent="0.25"/>
    <row r="967" s="37" customFormat="1" x14ac:dyDescent="0.25"/>
    <row r="968" s="37" customFormat="1" x14ac:dyDescent="0.25"/>
    <row r="969" s="37" customFormat="1" x14ac:dyDescent="0.25"/>
    <row r="970" s="37" customFormat="1" x14ac:dyDescent="0.25"/>
    <row r="971" s="37" customFormat="1" x14ac:dyDescent="0.25"/>
    <row r="972" s="37" customFormat="1" x14ac:dyDescent="0.25"/>
    <row r="973" s="37" customFormat="1" x14ac:dyDescent="0.25"/>
    <row r="974" s="37" customFormat="1" x14ac:dyDescent="0.25"/>
    <row r="975" s="37" customFormat="1" x14ac:dyDescent="0.25"/>
    <row r="976" s="37" customFormat="1" x14ac:dyDescent="0.25"/>
    <row r="977" s="37" customFormat="1" x14ac:dyDescent="0.25"/>
    <row r="978" s="37" customFormat="1" x14ac:dyDescent="0.25"/>
    <row r="979" s="37" customFormat="1" x14ac:dyDescent="0.25"/>
    <row r="980" s="37" customFormat="1" x14ac:dyDescent="0.25"/>
    <row r="981" s="37" customFormat="1" x14ac:dyDescent="0.25"/>
    <row r="982" s="37" customFormat="1" x14ac:dyDescent="0.25"/>
    <row r="983" s="37" customFormat="1" x14ac:dyDescent="0.25"/>
    <row r="984" s="37" customFormat="1" x14ac:dyDescent="0.25"/>
    <row r="985" s="37" customFormat="1" x14ac:dyDescent="0.25"/>
    <row r="986" s="37" customFormat="1" x14ac:dyDescent="0.25"/>
    <row r="987" s="37" customFormat="1" x14ac:dyDescent="0.25"/>
    <row r="988" s="37" customFormat="1" x14ac:dyDescent="0.25"/>
    <row r="989" s="37" customFormat="1" x14ac:dyDescent="0.25"/>
    <row r="990" s="37" customFormat="1" x14ac:dyDescent="0.25"/>
    <row r="991" s="37" customFormat="1" x14ac:dyDescent="0.25"/>
    <row r="992" s="37" customFormat="1" x14ac:dyDescent="0.25"/>
    <row r="993" s="37" customFormat="1" x14ac:dyDescent="0.25"/>
    <row r="994" s="37" customFormat="1" x14ac:dyDescent="0.25"/>
    <row r="995" s="37" customFormat="1" x14ac:dyDescent="0.25"/>
    <row r="996" s="37" customFormat="1" x14ac:dyDescent="0.25"/>
    <row r="997" s="37" customFormat="1" x14ac:dyDescent="0.25"/>
    <row r="998" s="37" customFormat="1" x14ac:dyDescent="0.25"/>
    <row r="999" s="37" customFormat="1" x14ac:dyDescent="0.25"/>
    <row r="1000" s="37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13"/>
  <sheetViews>
    <sheetView topLeftCell="C1" zoomScale="60" zoomScaleNormal="60" workbookViewId="0">
      <selection activeCell="AD15" activeCellId="4" sqref="AA34 AD25 AD19 AD16 AD15"/>
    </sheetView>
  </sheetViews>
  <sheetFormatPr defaultRowHeight="16.5" x14ac:dyDescent="0.3"/>
  <cols>
    <col min="1" max="1" width="9.140625" style="42" customWidth="1"/>
    <col min="2" max="2" width="18.28515625" style="42" customWidth="1"/>
    <col min="3" max="3" width="9.140625" style="42" customWidth="1"/>
    <col min="4" max="4" width="15.28515625" style="42" customWidth="1"/>
    <col min="5" max="5" width="9.140625" style="42" customWidth="1"/>
    <col min="6" max="7" width="18.28515625" style="42" customWidth="1"/>
    <col min="8" max="9" width="9.140625" style="42" customWidth="1"/>
    <col min="10" max="13" width="9.140625" style="40"/>
    <col min="14" max="14" width="11.42578125" style="40" bestFit="1" customWidth="1"/>
    <col min="15" max="23" width="9.140625" style="40"/>
    <col min="24" max="24" width="12.140625" style="40" customWidth="1"/>
    <col min="25" max="25" width="12" style="40" bestFit="1" customWidth="1"/>
    <col min="26" max="26" width="9.140625" style="40"/>
    <col min="27" max="27" width="11.42578125" style="40" bestFit="1" customWidth="1"/>
    <col min="28" max="16384" width="9.140625" style="40"/>
  </cols>
  <sheetData>
    <row r="1" spans="1:30" x14ac:dyDescent="0.25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30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98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30" ht="15" x14ac:dyDescent="0.25">
      <c r="A3" s="268" t="s">
        <v>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W3" s="43"/>
      <c r="X3" s="43"/>
      <c r="Y3" s="43"/>
      <c r="Z3" s="43"/>
      <c r="AA3" s="43"/>
    </row>
    <row r="4" spans="1:30" ht="15" x14ac:dyDescent="0.25">
      <c r="A4" s="269" t="s">
        <v>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44"/>
      <c r="V4" s="44"/>
      <c r="W4" s="44"/>
      <c r="X4" s="44"/>
      <c r="Y4" s="44"/>
      <c r="Z4" s="44"/>
      <c r="AA4" s="44"/>
    </row>
    <row r="5" spans="1:30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30" ht="32.25" customHeight="1" thickBot="1" x14ac:dyDescent="0.3">
      <c r="A6" s="271" t="s">
        <v>6</v>
      </c>
      <c r="B6" s="272"/>
      <c r="C6" s="272"/>
      <c r="D6" s="272"/>
      <c r="E6" s="272"/>
      <c r="F6" s="272"/>
      <c r="G6" s="272"/>
      <c r="H6" s="272"/>
      <c r="I6" s="273"/>
      <c r="J6" s="272" t="s">
        <v>7</v>
      </c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3"/>
      <c r="W6" s="276" t="s">
        <v>8</v>
      </c>
      <c r="X6" s="278" t="s">
        <v>9</v>
      </c>
      <c r="Y6" s="279"/>
      <c r="Z6" s="280"/>
      <c r="AA6" s="274" t="s">
        <v>10</v>
      </c>
    </row>
    <row r="7" spans="1:30" ht="171.75" customHeight="1" thickBot="1" x14ac:dyDescent="0.3">
      <c r="A7" s="276" t="s">
        <v>11</v>
      </c>
      <c r="B7" s="276" t="s">
        <v>12</v>
      </c>
      <c r="C7" s="276" t="s">
        <v>13</v>
      </c>
      <c r="D7" s="276" t="s">
        <v>14</v>
      </c>
      <c r="E7" s="276" t="s">
        <v>15</v>
      </c>
      <c r="F7" s="276" t="s">
        <v>16</v>
      </c>
      <c r="G7" s="276" t="s">
        <v>17</v>
      </c>
      <c r="H7" s="276" t="s">
        <v>18</v>
      </c>
      <c r="I7" s="276" t="s">
        <v>19</v>
      </c>
      <c r="J7" s="274" t="s">
        <v>20</v>
      </c>
      <c r="K7" s="276" t="s">
        <v>21</v>
      </c>
      <c r="L7" s="276" t="s">
        <v>22</v>
      </c>
      <c r="M7" s="271" t="s">
        <v>23</v>
      </c>
      <c r="N7" s="272"/>
      <c r="O7" s="272"/>
      <c r="P7" s="272"/>
      <c r="Q7" s="272"/>
      <c r="R7" s="272"/>
      <c r="S7" s="272"/>
      <c r="T7" s="272"/>
      <c r="U7" s="273"/>
      <c r="V7" s="276" t="s">
        <v>24</v>
      </c>
      <c r="W7" s="277"/>
      <c r="X7" s="281"/>
      <c r="Y7" s="282"/>
      <c r="Z7" s="283"/>
      <c r="AA7" s="275"/>
    </row>
    <row r="8" spans="1:30" ht="63.75" customHeight="1" thickBot="1" x14ac:dyDescent="0.3">
      <c r="A8" s="277"/>
      <c r="B8" s="277"/>
      <c r="C8" s="277"/>
      <c r="D8" s="277"/>
      <c r="E8" s="277"/>
      <c r="F8" s="277"/>
      <c r="G8" s="277"/>
      <c r="H8" s="277"/>
      <c r="I8" s="277"/>
      <c r="J8" s="275"/>
      <c r="K8" s="277"/>
      <c r="L8" s="277"/>
      <c r="M8" s="276" t="s">
        <v>25</v>
      </c>
      <c r="N8" s="271" t="s">
        <v>26</v>
      </c>
      <c r="O8" s="272"/>
      <c r="P8" s="273"/>
      <c r="Q8" s="271" t="s">
        <v>27</v>
      </c>
      <c r="R8" s="272"/>
      <c r="S8" s="272"/>
      <c r="T8" s="273"/>
      <c r="U8" s="276" t="s">
        <v>28</v>
      </c>
      <c r="V8" s="277"/>
      <c r="W8" s="277"/>
      <c r="X8" s="276" t="s">
        <v>29</v>
      </c>
      <c r="Y8" s="276" t="s">
        <v>30</v>
      </c>
      <c r="Z8" s="276" t="s">
        <v>31</v>
      </c>
      <c r="AA8" s="275"/>
    </row>
    <row r="9" spans="1:30" ht="71.25" customHeight="1" thickBot="1" x14ac:dyDescent="0.3">
      <c r="A9" s="277"/>
      <c r="B9" s="277"/>
      <c r="C9" s="277"/>
      <c r="D9" s="277"/>
      <c r="E9" s="277"/>
      <c r="F9" s="277"/>
      <c r="G9" s="277"/>
      <c r="H9" s="277"/>
      <c r="I9" s="277"/>
      <c r="J9" s="275"/>
      <c r="K9" s="277"/>
      <c r="L9" s="277"/>
      <c r="M9" s="277"/>
      <c r="N9" s="47" t="s">
        <v>32</v>
      </c>
      <c r="O9" s="47" t="s">
        <v>33</v>
      </c>
      <c r="P9" s="47" t="s">
        <v>34</v>
      </c>
      <c r="Q9" s="47" t="s">
        <v>35</v>
      </c>
      <c r="R9" s="47" t="s">
        <v>36</v>
      </c>
      <c r="S9" s="47" t="s">
        <v>37</v>
      </c>
      <c r="T9" s="47" t="s">
        <v>38</v>
      </c>
      <c r="U9" s="277"/>
      <c r="V9" s="277"/>
      <c r="W9" s="277"/>
      <c r="X9" s="277"/>
      <c r="Y9" s="277"/>
      <c r="Z9" s="277"/>
      <c r="AA9" s="275"/>
    </row>
    <row r="10" spans="1:30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30" ht="82.5" customHeight="1" x14ac:dyDescent="0.25">
      <c r="A11" s="49">
        <v>1</v>
      </c>
      <c r="B11" s="50" t="s">
        <v>71</v>
      </c>
      <c r="C11" s="51" t="s">
        <v>53</v>
      </c>
      <c r="D11" s="51" t="s">
        <v>99</v>
      </c>
      <c r="E11" s="51" t="s">
        <v>73</v>
      </c>
      <c r="F11" s="51" t="s">
        <v>100</v>
      </c>
      <c r="G11" s="51" t="s">
        <v>101</v>
      </c>
      <c r="H11" s="51" t="s">
        <v>75</v>
      </c>
      <c r="I11" s="52">
        <v>0.16700000000000001</v>
      </c>
      <c r="J11" s="51" t="s">
        <v>82</v>
      </c>
      <c r="K11" s="51"/>
      <c r="L11" s="51"/>
      <c r="M11" s="51">
        <v>92</v>
      </c>
      <c r="N11" s="51">
        <v>0</v>
      </c>
      <c r="O11" s="51">
        <v>0</v>
      </c>
      <c r="P11" s="51">
        <v>92</v>
      </c>
      <c r="Q11" s="51">
        <v>0</v>
      </c>
      <c r="R11" s="51">
        <v>0</v>
      </c>
      <c r="S11" s="51">
        <v>0</v>
      </c>
      <c r="T11" s="51">
        <v>92</v>
      </c>
      <c r="U11" s="51">
        <v>0</v>
      </c>
      <c r="V11" s="51">
        <v>23</v>
      </c>
      <c r="W11" s="51"/>
      <c r="X11" s="53"/>
      <c r="Y11" s="53"/>
      <c r="Z11" s="53"/>
      <c r="AA11" s="53">
        <v>1</v>
      </c>
    </row>
    <row r="12" spans="1:30" ht="75" customHeight="1" x14ac:dyDescent="0.25">
      <c r="A12" s="49">
        <v>2</v>
      </c>
      <c r="B12" s="51" t="s">
        <v>71</v>
      </c>
      <c r="C12" s="51" t="s">
        <v>53</v>
      </c>
      <c r="D12" s="51" t="s">
        <v>102</v>
      </c>
      <c r="E12" s="51">
        <v>35</v>
      </c>
      <c r="F12" s="51" t="s">
        <v>103</v>
      </c>
      <c r="G12" s="51" t="s">
        <v>104</v>
      </c>
      <c r="H12" s="51" t="s">
        <v>75</v>
      </c>
      <c r="I12" s="52">
        <v>1</v>
      </c>
      <c r="J12" s="51" t="s">
        <v>82</v>
      </c>
      <c r="K12" s="51"/>
      <c r="L12" s="51"/>
      <c r="M12" s="51">
        <v>262</v>
      </c>
      <c r="N12" s="51">
        <v>0</v>
      </c>
      <c r="O12" s="51">
        <v>0</v>
      </c>
      <c r="P12" s="51">
        <v>262</v>
      </c>
      <c r="Q12" s="51">
        <v>0</v>
      </c>
      <c r="R12" s="51">
        <v>0</v>
      </c>
      <c r="S12" s="51">
        <v>0</v>
      </c>
      <c r="T12" s="51">
        <v>262</v>
      </c>
      <c r="U12" s="51">
        <v>0</v>
      </c>
      <c r="V12" s="51">
        <v>92</v>
      </c>
      <c r="W12" s="51"/>
      <c r="X12" s="51"/>
      <c r="Y12" s="51"/>
      <c r="Z12" s="51"/>
      <c r="AA12" s="51">
        <v>1</v>
      </c>
    </row>
    <row r="13" spans="1:30" ht="75" customHeight="1" x14ac:dyDescent="0.25">
      <c r="A13" s="49">
        <v>3</v>
      </c>
      <c r="B13" s="51" t="s">
        <v>47</v>
      </c>
      <c r="C13" s="51" t="s">
        <v>53</v>
      </c>
      <c r="D13" s="51" t="s">
        <v>105</v>
      </c>
      <c r="E13" s="51" t="s">
        <v>73</v>
      </c>
      <c r="F13" s="51" t="s">
        <v>106</v>
      </c>
      <c r="G13" s="51" t="s">
        <v>107</v>
      </c>
      <c r="H13" s="51" t="s">
        <v>45</v>
      </c>
      <c r="I13" s="51">
        <v>1.48</v>
      </c>
      <c r="J13" s="54" t="s">
        <v>82</v>
      </c>
      <c r="K13" s="51"/>
      <c r="L13" s="51"/>
      <c r="M13" s="51">
        <v>10</v>
      </c>
      <c r="N13" s="51">
        <v>0</v>
      </c>
      <c r="O13" s="51">
        <v>0</v>
      </c>
      <c r="P13" s="51">
        <v>10</v>
      </c>
      <c r="Q13" s="51">
        <v>0</v>
      </c>
      <c r="R13" s="51">
        <v>0</v>
      </c>
      <c r="S13" s="51">
        <v>0</v>
      </c>
      <c r="T13" s="51">
        <v>10</v>
      </c>
      <c r="U13" s="51">
        <v>0</v>
      </c>
      <c r="V13" s="51">
        <v>8</v>
      </c>
      <c r="W13" s="51"/>
      <c r="X13" s="55" t="s">
        <v>108</v>
      </c>
      <c r="Y13" s="51" t="s">
        <v>109</v>
      </c>
      <c r="Z13" s="51" t="s">
        <v>46</v>
      </c>
      <c r="AA13" s="51">
        <v>0</v>
      </c>
      <c r="AD13" s="40">
        <f>V13*I13</f>
        <v>11.84</v>
      </c>
    </row>
    <row r="14" spans="1:30" ht="75" customHeight="1" x14ac:dyDescent="0.25">
      <c r="A14" s="49">
        <v>4</v>
      </c>
      <c r="B14" s="56" t="s">
        <v>71</v>
      </c>
      <c r="C14" s="54" t="s">
        <v>53</v>
      </c>
      <c r="D14" s="54" t="s">
        <v>110</v>
      </c>
      <c r="E14" s="54" t="s">
        <v>73</v>
      </c>
      <c r="F14" s="51" t="s">
        <v>111</v>
      </c>
      <c r="G14" s="51" t="s">
        <v>112</v>
      </c>
      <c r="H14" s="54" t="s">
        <v>75</v>
      </c>
      <c r="I14" s="52">
        <v>2.5830000000000002</v>
      </c>
      <c r="J14" s="54" t="s">
        <v>82</v>
      </c>
      <c r="K14" s="54"/>
      <c r="L14" s="54"/>
      <c r="M14" s="54">
        <v>136</v>
      </c>
      <c r="N14" s="54">
        <v>0</v>
      </c>
      <c r="O14" s="54">
        <v>0</v>
      </c>
      <c r="P14" s="54">
        <v>136</v>
      </c>
      <c r="Q14" s="54">
        <v>0</v>
      </c>
      <c r="R14" s="54">
        <v>0</v>
      </c>
      <c r="S14" s="54">
        <v>0</v>
      </c>
      <c r="T14" s="54">
        <v>136</v>
      </c>
      <c r="U14" s="54">
        <v>0</v>
      </c>
      <c r="V14" s="54">
        <v>105</v>
      </c>
      <c r="W14" s="54"/>
      <c r="X14" s="57"/>
      <c r="Y14" s="57"/>
      <c r="Z14" s="58"/>
      <c r="AA14" s="59">
        <v>1</v>
      </c>
    </row>
    <row r="15" spans="1:30" s="98" customFormat="1" ht="75" customHeight="1" x14ac:dyDescent="0.25">
      <c r="A15" s="92">
        <v>5</v>
      </c>
      <c r="B15" s="93" t="s">
        <v>47</v>
      </c>
      <c r="C15" s="93" t="s">
        <v>40</v>
      </c>
      <c r="D15" s="94" t="s">
        <v>113</v>
      </c>
      <c r="E15" s="93" t="s">
        <v>42</v>
      </c>
      <c r="F15" s="93" t="s">
        <v>114</v>
      </c>
      <c r="G15" s="94" t="s">
        <v>115</v>
      </c>
      <c r="H15" s="93" t="s">
        <v>45</v>
      </c>
      <c r="I15" s="93">
        <v>5.0830000000000002</v>
      </c>
      <c r="J15" s="95" t="s">
        <v>82</v>
      </c>
      <c r="K15" s="93"/>
      <c r="L15" s="93"/>
      <c r="M15" s="93">
        <v>82</v>
      </c>
      <c r="N15" s="93">
        <v>0</v>
      </c>
      <c r="O15" s="93">
        <v>0</v>
      </c>
      <c r="P15" s="93">
        <v>82</v>
      </c>
      <c r="Q15" s="93">
        <v>0</v>
      </c>
      <c r="R15" s="93">
        <v>0</v>
      </c>
      <c r="S15" s="93">
        <v>0</v>
      </c>
      <c r="T15" s="93">
        <v>82</v>
      </c>
      <c r="U15" s="93">
        <v>0</v>
      </c>
      <c r="V15" s="93">
        <v>11</v>
      </c>
      <c r="W15" s="93"/>
      <c r="X15" s="96" t="s">
        <v>116</v>
      </c>
      <c r="Y15" s="97" t="s">
        <v>70</v>
      </c>
      <c r="Z15" s="97" t="s">
        <v>46</v>
      </c>
      <c r="AA15" s="93">
        <v>1</v>
      </c>
      <c r="AB15" s="98">
        <f>M15*I15</f>
        <v>416.80600000000004</v>
      </c>
      <c r="AD15" s="98">
        <f>V15*I15</f>
        <v>55.913000000000004</v>
      </c>
    </row>
    <row r="16" spans="1:30" s="98" customFormat="1" ht="75" customHeight="1" x14ac:dyDescent="0.25">
      <c r="A16" s="92">
        <v>6</v>
      </c>
      <c r="B16" s="93" t="s">
        <v>47</v>
      </c>
      <c r="C16" s="93" t="s">
        <v>40</v>
      </c>
      <c r="D16" s="94" t="s">
        <v>117</v>
      </c>
      <c r="E16" s="93">
        <v>0.4</v>
      </c>
      <c r="F16" s="93" t="s">
        <v>114</v>
      </c>
      <c r="G16" s="94" t="s">
        <v>118</v>
      </c>
      <c r="H16" s="93"/>
      <c r="I16" s="93">
        <v>12.833</v>
      </c>
      <c r="J16" s="95" t="s">
        <v>82</v>
      </c>
      <c r="K16" s="93"/>
      <c r="L16" s="93"/>
      <c r="M16" s="93">
        <v>11</v>
      </c>
      <c r="N16" s="93">
        <v>0</v>
      </c>
      <c r="O16" s="93">
        <v>0</v>
      </c>
      <c r="P16" s="93">
        <v>11</v>
      </c>
      <c r="Q16" s="93">
        <v>0</v>
      </c>
      <c r="R16" s="93">
        <v>0</v>
      </c>
      <c r="S16" s="93">
        <v>0</v>
      </c>
      <c r="T16" s="93">
        <v>11</v>
      </c>
      <c r="U16" s="93">
        <v>9</v>
      </c>
      <c r="V16" s="93">
        <v>3</v>
      </c>
      <c r="W16" s="93"/>
      <c r="X16" s="96" t="s">
        <v>119</v>
      </c>
      <c r="Y16" s="97" t="s">
        <v>70</v>
      </c>
      <c r="Z16" s="97" t="s">
        <v>46</v>
      </c>
      <c r="AA16" s="93">
        <v>1</v>
      </c>
      <c r="AB16" s="98">
        <f>M16*I16</f>
        <v>141.16300000000001</v>
      </c>
      <c r="AD16" s="98">
        <f>V16*I16</f>
        <v>38.499000000000002</v>
      </c>
    </row>
    <row r="17" spans="1:30" ht="75" customHeight="1" x14ac:dyDescent="0.25">
      <c r="A17" s="49">
        <v>7</v>
      </c>
      <c r="B17" s="56" t="s">
        <v>71</v>
      </c>
      <c r="C17" s="54" t="s">
        <v>53</v>
      </c>
      <c r="D17" s="54" t="s">
        <v>110</v>
      </c>
      <c r="E17" s="54" t="s">
        <v>73</v>
      </c>
      <c r="F17" s="51" t="s">
        <v>120</v>
      </c>
      <c r="G17" s="51" t="s">
        <v>121</v>
      </c>
      <c r="H17" s="54" t="s">
        <v>75</v>
      </c>
      <c r="I17" s="52">
        <v>2.5830000000000002</v>
      </c>
      <c r="J17" s="54" t="s">
        <v>82</v>
      </c>
      <c r="K17" s="54"/>
      <c r="L17" s="54"/>
      <c r="M17" s="54">
        <v>136</v>
      </c>
      <c r="N17" s="54">
        <v>0</v>
      </c>
      <c r="O17" s="54">
        <v>0</v>
      </c>
      <c r="P17" s="54">
        <v>136</v>
      </c>
      <c r="Q17" s="54">
        <v>0</v>
      </c>
      <c r="R17" s="54">
        <v>0</v>
      </c>
      <c r="S17" s="54">
        <v>0</v>
      </c>
      <c r="T17" s="54">
        <v>136</v>
      </c>
      <c r="U17" s="54">
        <v>0</v>
      </c>
      <c r="V17" s="54">
        <v>105</v>
      </c>
      <c r="W17" s="54"/>
      <c r="X17" s="57"/>
      <c r="Y17" s="57"/>
      <c r="Z17" s="58"/>
      <c r="AA17" s="59">
        <v>1</v>
      </c>
      <c r="AB17" s="98"/>
    </row>
    <row r="18" spans="1:30" ht="75" customHeight="1" x14ac:dyDescent="0.25">
      <c r="A18" s="49">
        <v>8</v>
      </c>
      <c r="B18" s="51" t="s">
        <v>39</v>
      </c>
      <c r="C18" s="51" t="s">
        <v>53</v>
      </c>
      <c r="D18" s="51" t="s">
        <v>41</v>
      </c>
      <c r="E18" s="51" t="s">
        <v>42</v>
      </c>
      <c r="F18" s="51" t="s">
        <v>122</v>
      </c>
      <c r="G18" s="51" t="s">
        <v>123</v>
      </c>
      <c r="H18" s="51" t="s">
        <v>45</v>
      </c>
      <c r="I18" s="51">
        <v>0.25</v>
      </c>
      <c r="J18" s="54" t="s">
        <v>82</v>
      </c>
      <c r="K18" s="51"/>
      <c r="L18" s="51"/>
      <c r="M18" s="51">
        <v>54</v>
      </c>
      <c r="N18" s="51">
        <v>0</v>
      </c>
      <c r="O18" s="51">
        <v>0</v>
      </c>
      <c r="P18" s="51">
        <v>24</v>
      </c>
      <c r="Q18" s="51">
        <v>0</v>
      </c>
      <c r="R18" s="51">
        <v>0</v>
      </c>
      <c r="S18" s="51">
        <v>17</v>
      </c>
      <c r="T18" s="51">
        <v>7</v>
      </c>
      <c r="U18" s="51">
        <v>30</v>
      </c>
      <c r="V18" s="51">
        <v>12</v>
      </c>
      <c r="W18" s="51"/>
      <c r="X18" s="55" t="s">
        <v>124</v>
      </c>
      <c r="Y18" s="51" t="s">
        <v>57</v>
      </c>
      <c r="Z18" s="51" t="s">
        <v>46</v>
      </c>
      <c r="AA18" s="51">
        <v>0</v>
      </c>
      <c r="AD18" s="40">
        <f>V18*I18</f>
        <v>3</v>
      </c>
    </row>
    <row r="19" spans="1:30" s="98" customFormat="1" ht="75" customHeight="1" x14ac:dyDescent="0.25">
      <c r="A19" s="92">
        <v>9</v>
      </c>
      <c r="B19" s="93" t="s">
        <v>71</v>
      </c>
      <c r="C19" s="93" t="s">
        <v>53</v>
      </c>
      <c r="D19" s="93" t="s">
        <v>125</v>
      </c>
      <c r="E19" s="93" t="s">
        <v>73</v>
      </c>
      <c r="F19" s="93" t="s">
        <v>126</v>
      </c>
      <c r="G19" s="93" t="s">
        <v>127</v>
      </c>
      <c r="H19" s="93" t="s">
        <v>45</v>
      </c>
      <c r="I19" s="93">
        <v>1</v>
      </c>
      <c r="J19" s="95" t="s">
        <v>82</v>
      </c>
      <c r="K19" s="93"/>
      <c r="L19" s="93"/>
      <c r="M19" s="93">
        <v>63</v>
      </c>
      <c r="N19" s="93">
        <v>0</v>
      </c>
      <c r="O19" s="93">
        <v>0</v>
      </c>
      <c r="P19" s="93">
        <v>63</v>
      </c>
      <c r="Q19" s="93">
        <v>0</v>
      </c>
      <c r="R19" s="93">
        <v>0</v>
      </c>
      <c r="S19" s="93">
        <v>1</v>
      </c>
      <c r="T19" s="93">
        <v>62</v>
      </c>
      <c r="U19" s="93">
        <v>0</v>
      </c>
      <c r="V19" s="93">
        <v>21</v>
      </c>
      <c r="W19" s="93"/>
      <c r="X19" s="96" t="s">
        <v>128</v>
      </c>
      <c r="Y19" s="97" t="s">
        <v>70</v>
      </c>
      <c r="Z19" s="97" t="s">
        <v>46</v>
      </c>
      <c r="AA19" s="93">
        <v>1</v>
      </c>
      <c r="AB19" s="98">
        <f>M19*I19</f>
        <v>63</v>
      </c>
      <c r="AD19" s="98">
        <f>V19*I19</f>
        <v>21</v>
      </c>
    </row>
    <row r="20" spans="1:30" ht="75" customHeight="1" x14ac:dyDescent="0.25">
      <c r="A20" s="49">
        <v>10</v>
      </c>
      <c r="B20" s="51" t="s">
        <v>47</v>
      </c>
      <c r="C20" s="51" t="s">
        <v>40</v>
      </c>
      <c r="D20" s="51" t="s">
        <v>129</v>
      </c>
      <c r="E20" s="51" t="s">
        <v>73</v>
      </c>
      <c r="F20" s="51" t="s">
        <v>130</v>
      </c>
      <c r="G20" s="51" t="s">
        <v>131</v>
      </c>
      <c r="H20" s="51" t="s">
        <v>45</v>
      </c>
      <c r="I20" s="51">
        <v>0.02</v>
      </c>
      <c r="J20" s="54" t="s">
        <v>82</v>
      </c>
      <c r="K20" s="51"/>
      <c r="L20" s="51"/>
      <c r="M20" s="51">
        <v>750</v>
      </c>
      <c r="N20" s="51">
        <v>0</v>
      </c>
      <c r="O20" s="51">
        <v>0</v>
      </c>
      <c r="P20" s="51">
        <v>750</v>
      </c>
      <c r="Q20" s="51">
        <v>0</v>
      </c>
      <c r="R20" s="51">
        <v>0</v>
      </c>
      <c r="S20" s="51">
        <v>0</v>
      </c>
      <c r="T20" s="51">
        <v>750</v>
      </c>
      <c r="U20" s="51">
        <v>0</v>
      </c>
      <c r="V20" s="51">
        <v>82</v>
      </c>
      <c r="W20" s="51"/>
      <c r="X20" s="55" t="s">
        <v>132</v>
      </c>
      <c r="Y20" s="60" t="s">
        <v>109</v>
      </c>
      <c r="Z20" s="51" t="s">
        <v>46</v>
      </c>
      <c r="AA20" s="51">
        <v>0</v>
      </c>
      <c r="AD20" s="98">
        <f t="shared" ref="AD20:AD25" si="0">V20*I20</f>
        <v>1.6400000000000001</v>
      </c>
    </row>
    <row r="21" spans="1:30" ht="75" customHeight="1" x14ac:dyDescent="0.25">
      <c r="A21" s="49">
        <v>11</v>
      </c>
      <c r="B21" s="51" t="s">
        <v>47</v>
      </c>
      <c r="C21" s="51" t="s">
        <v>40</v>
      </c>
      <c r="D21" s="51" t="s">
        <v>133</v>
      </c>
      <c r="E21" s="51" t="s">
        <v>73</v>
      </c>
      <c r="F21" s="51" t="s">
        <v>134</v>
      </c>
      <c r="G21" s="51" t="s">
        <v>135</v>
      </c>
      <c r="H21" s="51" t="s">
        <v>45</v>
      </c>
      <c r="I21" s="51">
        <v>0.02</v>
      </c>
      <c r="J21" s="54" t="s">
        <v>82</v>
      </c>
      <c r="K21" s="51"/>
      <c r="L21" s="51"/>
      <c r="M21" s="51">
        <v>750</v>
      </c>
      <c r="N21" s="51">
        <v>0</v>
      </c>
      <c r="O21" s="51">
        <v>0</v>
      </c>
      <c r="P21" s="51">
        <v>750</v>
      </c>
      <c r="Q21" s="51">
        <v>0</v>
      </c>
      <c r="R21" s="51">
        <v>0</v>
      </c>
      <c r="S21" s="51">
        <v>0</v>
      </c>
      <c r="T21" s="51">
        <v>750</v>
      </c>
      <c r="U21" s="51">
        <v>0</v>
      </c>
      <c r="V21" s="51">
        <v>82</v>
      </c>
      <c r="W21" s="51"/>
      <c r="X21" s="55" t="s">
        <v>136</v>
      </c>
      <c r="Y21" s="51" t="s">
        <v>109</v>
      </c>
      <c r="Z21" s="51" t="s">
        <v>46</v>
      </c>
      <c r="AA21" s="51">
        <v>0</v>
      </c>
      <c r="AD21" s="98">
        <f t="shared" si="0"/>
        <v>1.6400000000000001</v>
      </c>
    </row>
    <row r="22" spans="1:30" ht="75" customHeight="1" x14ac:dyDescent="0.25">
      <c r="A22" s="49">
        <v>12</v>
      </c>
      <c r="B22" s="51" t="s">
        <v>47</v>
      </c>
      <c r="C22" s="51" t="s">
        <v>40</v>
      </c>
      <c r="D22" s="51" t="s">
        <v>54</v>
      </c>
      <c r="E22" s="51" t="s">
        <v>42</v>
      </c>
      <c r="F22" s="51" t="s">
        <v>137</v>
      </c>
      <c r="G22" s="60" t="s">
        <v>138</v>
      </c>
      <c r="H22" s="51" t="s">
        <v>45</v>
      </c>
      <c r="I22" s="51">
        <v>1.833</v>
      </c>
      <c r="J22" s="54" t="s">
        <v>82</v>
      </c>
      <c r="K22" s="51"/>
      <c r="L22" s="51"/>
      <c r="M22" s="51">
        <v>27</v>
      </c>
      <c r="N22" s="51">
        <v>0</v>
      </c>
      <c r="O22" s="51">
        <v>0</v>
      </c>
      <c r="P22" s="51">
        <v>27</v>
      </c>
      <c r="Q22" s="51">
        <v>0</v>
      </c>
      <c r="R22" s="51">
        <v>0</v>
      </c>
      <c r="S22" s="51">
        <v>17</v>
      </c>
      <c r="T22" s="51">
        <v>10</v>
      </c>
      <c r="U22" s="51">
        <v>0</v>
      </c>
      <c r="V22" s="51">
        <v>6</v>
      </c>
      <c r="W22" s="51"/>
      <c r="X22" s="55" t="s">
        <v>139</v>
      </c>
      <c r="Y22" s="51" t="s">
        <v>109</v>
      </c>
      <c r="Z22" s="51" t="s">
        <v>46</v>
      </c>
      <c r="AA22" s="51">
        <v>0</v>
      </c>
      <c r="AD22" s="98">
        <f t="shared" si="0"/>
        <v>10.997999999999999</v>
      </c>
    </row>
    <row r="23" spans="1:30" ht="75" customHeight="1" x14ac:dyDescent="0.25">
      <c r="A23" s="49">
        <v>13</v>
      </c>
      <c r="B23" s="51" t="s">
        <v>71</v>
      </c>
      <c r="C23" s="51" t="s">
        <v>53</v>
      </c>
      <c r="D23" s="51" t="s">
        <v>140</v>
      </c>
      <c r="E23" s="51" t="s">
        <v>73</v>
      </c>
      <c r="F23" s="60" t="s">
        <v>141</v>
      </c>
      <c r="G23" s="60" t="s">
        <v>142</v>
      </c>
      <c r="H23" s="51" t="s">
        <v>45</v>
      </c>
      <c r="I23" s="52">
        <v>0.66600000000000004</v>
      </c>
      <c r="J23" s="51" t="s">
        <v>74</v>
      </c>
      <c r="K23" s="51"/>
      <c r="L23" s="51"/>
      <c r="M23" s="51">
        <v>43</v>
      </c>
      <c r="N23" s="51">
        <v>0</v>
      </c>
      <c r="O23" s="51">
        <v>0</v>
      </c>
      <c r="P23" s="51">
        <v>43</v>
      </c>
      <c r="Q23" s="51">
        <v>0</v>
      </c>
      <c r="R23" s="51">
        <v>0</v>
      </c>
      <c r="S23" s="51">
        <v>0</v>
      </c>
      <c r="T23" s="51">
        <v>43</v>
      </c>
      <c r="U23" s="51">
        <v>0</v>
      </c>
      <c r="V23" s="51">
        <v>29</v>
      </c>
      <c r="W23" s="51"/>
      <c r="X23" s="55" t="s">
        <v>143</v>
      </c>
      <c r="Y23" s="51" t="s">
        <v>109</v>
      </c>
      <c r="Z23" s="51" t="s">
        <v>46</v>
      </c>
      <c r="AA23" s="51">
        <v>0</v>
      </c>
      <c r="AD23" s="98">
        <f t="shared" si="0"/>
        <v>19.314</v>
      </c>
    </row>
    <row r="24" spans="1:30" ht="75" customHeight="1" x14ac:dyDescent="0.25">
      <c r="A24" s="49">
        <v>14</v>
      </c>
      <c r="B24" s="51" t="s">
        <v>47</v>
      </c>
      <c r="C24" s="51" t="s">
        <v>40</v>
      </c>
      <c r="D24" s="51" t="s">
        <v>129</v>
      </c>
      <c r="E24" s="51" t="s">
        <v>73</v>
      </c>
      <c r="F24" s="60" t="s">
        <v>144</v>
      </c>
      <c r="G24" s="60" t="s">
        <v>145</v>
      </c>
      <c r="H24" s="51" t="s">
        <v>45</v>
      </c>
      <c r="I24" s="51">
        <v>0.02</v>
      </c>
      <c r="J24" s="54" t="s">
        <v>82</v>
      </c>
      <c r="K24" s="51"/>
      <c r="L24" s="51"/>
      <c r="M24" s="51">
        <v>750</v>
      </c>
      <c r="N24" s="51">
        <v>0</v>
      </c>
      <c r="O24" s="51">
        <v>0</v>
      </c>
      <c r="P24" s="51">
        <v>750</v>
      </c>
      <c r="Q24" s="51">
        <v>0</v>
      </c>
      <c r="R24" s="51">
        <v>0</v>
      </c>
      <c r="S24" s="51">
        <v>0</v>
      </c>
      <c r="T24" s="51">
        <v>750</v>
      </c>
      <c r="U24" s="51">
        <v>0</v>
      </c>
      <c r="V24" s="51">
        <v>82</v>
      </c>
      <c r="W24" s="51"/>
      <c r="X24" s="55" t="s">
        <v>146</v>
      </c>
      <c r="Y24" s="60" t="s">
        <v>109</v>
      </c>
      <c r="Z24" s="51" t="s">
        <v>46</v>
      </c>
      <c r="AA24" s="51">
        <v>0</v>
      </c>
      <c r="AD24" s="98">
        <f t="shared" si="0"/>
        <v>1.6400000000000001</v>
      </c>
    </row>
    <row r="25" spans="1:30" s="100" customFormat="1" ht="75" customHeight="1" x14ac:dyDescent="0.25">
      <c r="A25" s="92">
        <v>15</v>
      </c>
      <c r="B25" s="93" t="s">
        <v>39</v>
      </c>
      <c r="C25" s="93" t="s">
        <v>147</v>
      </c>
      <c r="D25" s="93" t="s">
        <v>148</v>
      </c>
      <c r="E25" s="93" t="s">
        <v>42</v>
      </c>
      <c r="F25" s="93" t="s">
        <v>149</v>
      </c>
      <c r="G25" s="93" t="s">
        <v>150</v>
      </c>
      <c r="H25" s="93" t="s">
        <v>45</v>
      </c>
      <c r="I25" s="93">
        <v>0.33</v>
      </c>
      <c r="J25" s="95" t="s">
        <v>82</v>
      </c>
      <c r="K25" s="93"/>
      <c r="L25" s="93"/>
      <c r="M25" s="93">
        <v>44</v>
      </c>
      <c r="N25" s="93">
        <v>0</v>
      </c>
      <c r="O25" s="93">
        <v>0</v>
      </c>
      <c r="P25" s="93">
        <v>10</v>
      </c>
      <c r="Q25" s="93">
        <v>0</v>
      </c>
      <c r="R25" s="93">
        <v>0</v>
      </c>
      <c r="S25" s="93">
        <v>10</v>
      </c>
      <c r="T25" s="93">
        <v>0</v>
      </c>
      <c r="U25" s="93">
        <v>34</v>
      </c>
      <c r="V25" s="93">
        <v>33</v>
      </c>
      <c r="W25" s="93"/>
      <c r="X25" s="96" t="s">
        <v>151</v>
      </c>
      <c r="Y25" s="97" t="s">
        <v>70</v>
      </c>
      <c r="Z25" s="93" t="s">
        <v>46</v>
      </c>
      <c r="AA25" s="93">
        <v>1</v>
      </c>
      <c r="AB25" s="99">
        <f>M25*I25</f>
        <v>14.520000000000001</v>
      </c>
      <c r="AC25" s="99"/>
      <c r="AD25" s="98">
        <f t="shared" si="0"/>
        <v>10.89</v>
      </c>
    </row>
    <row r="26" spans="1:30" s="62" customFormat="1" x14ac:dyDescent="0.25">
      <c r="B26" s="62" t="s">
        <v>194</v>
      </c>
      <c r="C26" s="62">
        <v>10594</v>
      </c>
      <c r="AB26" s="61"/>
      <c r="AC26" s="61"/>
    </row>
    <row r="27" spans="1:30" s="62" customFormat="1" x14ac:dyDescent="0.25">
      <c r="M27" s="62">
        <f>M25+M19+M16+M15</f>
        <v>200</v>
      </c>
      <c r="AB27" s="61">
        <f>SUM(AB11:AB25)</f>
        <v>635.48900000000003</v>
      </c>
      <c r="AC27" s="61"/>
    </row>
    <row r="28" spans="1:30" s="62" customFormat="1" x14ac:dyDescent="0.25">
      <c r="B28" s="62" t="s">
        <v>195</v>
      </c>
      <c r="N28" s="62">
        <f>M27/C26</f>
        <v>1.8878610534264678E-2</v>
      </c>
      <c r="AA28" s="62">
        <f>AB27/C26</f>
        <v>5.9985746649046635E-2</v>
      </c>
      <c r="AB28" s="61"/>
      <c r="AC28" s="61"/>
    </row>
    <row r="29" spans="1:30" s="62" customFormat="1" x14ac:dyDescent="0.25">
      <c r="B29" s="62" t="s">
        <v>196</v>
      </c>
      <c r="N29" s="62">
        <f>N28+Февраль!L17</f>
        <v>2.5674910326599961E-2</v>
      </c>
      <c r="AA29" s="62">
        <f>AA28+Февраль!Z17</f>
        <v>9.6932131395129323E-2</v>
      </c>
      <c r="AB29" s="61"/>
      <c r="AC29" s="61"/>
    </row>
    <row r="30" spans="1:30" s="62" customFormat="1" x14ac:dyDescent="0.25">
      <c r="AB30" s="61"/>
      <c r="AC30" s="61"/>
    </row>
    <row r="31" spans="1:30" s="62" customFormat="1" x14ac:dyDescent="0.25">
      <c r="AB31" s="61"/>
      <c r="AC31" s="61"/>
    </row>
    <row r="32" spans="1:30" s="62" customFormat="1" x14ac:dyDescent="0.25"/>
    <row r="33" s="62" customFormat="1" x14ac:dyDescent="0.25"/>
    <row r="34" s="62" customFormat="1" x14ac:dyDescent="0.25"/>
    <row r="35" s="62" customFormat="1" x14ac:dyDescent="0.25"/>
    <row r="36" s="62" customFormat="1" x14ac:dyDescent="0.25"/>
    <row r="37" s="62" customFormat="1" x14ac:dyDescent="0.25"/>
    <row r="38" s="62" customFormat="1" x14ac:dyDescent="0.25"/>
    <row r="39" s="62" customFormat="1" x14ac:dyDescent="0.25"/>
    <row r="40" s="62" customFormat="1" x14ac:dyDescent="0.25"/>
    <row r="41" s="62" customFormat="1" x14ac:dyDescent="0.25"/>
    <row r="42" s="62" customFormat="1" x14ac:dyDescent="0.25"/>
    <row r="43" s="62" customFormat="1" x14ac:dyDescent="0.25"/>
    <row r="44" s="62" customFormat="1" x14ac:dyDescent="0.25"/>
    <row r="45" s="62" customFormat="1" x14ac:dyDescent="0.25"/>
    <row r="46" s="62" customFormat="1" x14ac:dyDescent="0.25"/>
    <row r="47" s="62" customFormat="1" x14ac:dyDescent="0.25"/>
    <row r="48" s="62" customFormat="1" x14ac:dyDescent="0.25"/>
    <row r="49" s="62" customFormat="1" x14ac:dyDescent="0.25"/>
    <row r="50" s="62" customFormat="1" x14ac:dyDescent="0.25"/>
    <row r="51" s="62" customFormat="1" x14ac:dyDescent="0.25"/>
    <row r="52" s="62" customFormat="1" x14ac:dyDescent="0.25"/>
    <row r="53" s="62" customFormat="1" x14ac:dyDescent="0.25"/>
    <row r="54" s="62" customFormat="1" x14ac:dyDescent="0.25"/>
    <row r="55" s="62" customFormat="1" x14ac:dyDescent="0.25"/>
    <row r="56" s="62" customFormat="1" x14ac:dyDescent="0.25"/>
    <row r="57" s="62" customFormat="1" x14ac:dyDescent="0.25"/>
    <row r="58" s="62" customFormat="1" x14ac:dyDescent="0.25"/>
    <row r="59" s="62" customFormat="1" x14ac:dyDescent="0.25"/>
    <row r="60" s="62" customFormat="1" x14ac:dyDescent="0.25"/>
    <row r="61" s="62" customFormat="1" x14ac:dyDescent="0.25"/>
    <row r="62" s="62" customFormat="1" x14ac:dyDescent="0.25"/>
    <row r="63" s="62" customFormat="1" x14ac:dyDescent="0.25"/>
    <row r="64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6"/>
  <sheetViews>
    <sheetView showRuler="0" topLeftCell="A13" zoomScale="53" zoomScaleNormal="53" workbookViewId="0">
      <selection activeCell="AD15" activeCellId="6" sqref="AC28:AD28 AD23 AD22 AD21 AD20 AD19 AD15"/>
    </sheetView>
  </sheetViews>
  <sheetFormatPr defaultRowHeight="16.5" x14ac:dyDescent="0.3"/>
  <cols>
    <col min="1" max="1" width="9.140625" style="66"/>
    <col min="2" max="2" width="18.28515625" style="66" customWidth="1"/>
    <col min="3" max="3" width="7.28515625" style="66" customWidth="1"/>
    <col min="4" max="4" width="18.42578125" style="66" customWidth="1"/>
    <col min="5" max="5" width="9.140625" style="66"/>
    <col min="6" max="6" width="18.28515625" style="66" customWidth="1"/>
    <col min="7" max="7" width="16.140625" style="66" customWidth="1"/>
    <col min="8" max="9" width="9.140625" style="66"/>
    <col min="10" max="11" width="9.140625" style="64"/>
    <col min="12" max="12" width="12.5703125" style="64" bestFit="1" customWidth="1"/>
    <col min="13" max="23" width="9.140625" style="64"/>
    <col min="24" max="24" width="10.140625" style="64" customWidth="1"/>
    <col min="25" max="26" width="9.140625" style="64"/>
    <col min="27" max="27" width="11.42578125" style="64" bestFit="1" customWidth="1"/>
    <col min="28" max="257" width="9.140625" style="64"/>
    <col min="258" max="258" width="18.28515625" style="64" customWidth="1"/>
    <col min="259" max="259" width="7.28515625" style="64" customWidth="1"/>
    <col min="260" max="260" width="18.42578125" style="64" customWidth="1"/>
    <col min="261" max="261" width="9.140625" style="64"/>
    <col min="262" max="262" width="18.28515625" style="64" customWidth="1"/>
    <col min="263" max="263" width="16.140625" style="64" customWidth="1"/>
    <col min="264" max="279" width="9.140625" style="64"/>
    <col min="280" max="280" width="10.140625" style="64" customWidth="1"/>
    <col min="281" max="513" width="9.140625" style="64"/>
    <col min="514" max="514" width="18.28515625" style="64" customWidth="1"/>
    <col min="515" max="515" width="7.28515625" style="64" customWidth="1"/>
    <col min="516" max="516" width="18.42578125" style="64" customWidth="1"/>
    <col min="517" max="517" width="9.140625" style="64"/>
    <col min="518" max="518" width="18.28515625" style="64" customWidth="1"/>
    <col min="519" max="519" width="16.140625" style="64" customWidth="1"/>
    <col min="520" max="535" width="9.140625" style="64"/>
    <col min="536" max="536" width="10.140625" style="64" customWidth="1"/>
    <col min="537" max="769" width="9.140625" style="64"/>
    <col min="770" max="770" width="18.28515625" style="64" customWidth="1"/>
    <col min="771" max="771" width="7.28515625" style="64" customWidth="1"/>
    <col min="772" max="772" width="18.42578125" style="64" customWidth="1"/>
    <col min="773" max="773" width="9.140625" style="64"/>
    <col min="774" max="774" width="18.28515625" style="64" customWidth="1"/>
    <col min="775" max="775" width="16.140625" style="64" customWidth="1"/>
    <col min="776" max="791" width="9.140625" style="64"/>
    <col min="792" max="792" width="10.140625" style="64" customWidth="1"/>
    <col min="793" max="1025" width="9.140625" style="64"/>
    <col min="1026" max="1026" width="18.28515625" style="64" customWidth="1"/>
    <col min="1027" max="1027" width="7.28515625" style="64" customWidth="1"/>
    <col min="1028" max="1028" width="18.42578125" style="64" customWidth="1"/>
    <col min="1029" max="1029" width="9.140625" style="64"/>
    <col min="1030" max="1030" width="18.28515625" style="64" customWidth="1"/>
    <col min="1031" max="1031" width="16.140625" style="64" customWidth="1"/>
    <col min="1032" max="1047" width="9.140625" style="64"/>
    <col min="1048" max="1048" width="10.140625" style="64" customWidth="1"/>
    <col min="1049" max="1281" width="9.140625" style="64"/>
    <col min="1282" max="1282" width="18.28515625" style="64" customWidth="1"/>
    <col min="1283" max="1283" width="7.28515625" style="64" customWidth="1"/>
    <col min="1284" max="1284" width="18.42578125" style="64" customWidth="1"/>
    <col min="1285" max="1285" width="9.140625" style="64"/>
    <col min="1286" max="1286" width="18.28515625" style="64" customWidth="1"/>
    <col min="1287" max="1287" width="16.140625" style="64" customWidth="1"/>
    <col min="1288" max="1303" width="9.140625" style="64"/>
    <col min="1304" max="1304" width="10.140625" style="64" customWidth="1"/>
    <col min="1305" max="1537" width="9.140625" style="64"/>
    <col min="1538" max="1538" width="18.28515625" style="64" customWidth="1"/>
    <col min="1539" max="1539" width="7.28515625" style="64" customWidth="1"/>
    <col min="1540" max="1540" width="18.42578125" style="64" customWidth="1"/>
    <col min="1541" max="1541" width="9.140625" style="64"/>
    <col min="1542" max="1542" width="18.28515625" style="64" customWidth="1"/>
    <col min="1543" max="1543" width="16.140625" style="64" customWidth="1"/>
    <col min="1544" max="1559" width="9.140625" style="64"/>
    <col min="1560" max="1560" width="10.140625" style="64" customWidth="1"/>
    <col min="1561" max="1793" width="9.140625" style="64"/>
    <col min="1794" max="1794" width="18.28515625" style="64" customWidth="1"/>
    <col min="1795" max="1795" width="7.28515625" style="64" customWidth="1"/>
    <col min="1796" max="1796" width="18.42578125" style="64" customWidth="1"/>
    <col min="1797" max="1797" width="9.140625" style="64"/>
    <col min="1798" max="1798" width="18.28515625" style="64" customWidth="1"/>
    <col min="1799" max="1799" width="16.140625" style="64" customWidth="1"/>
    <col min="1800" max="1815" width="9.140625" style="64"/>
    <col min="1816" max="1816" width="10.140625" style="64" customWidth="1"/>
    <col min="1817" max="2049" width="9.140625" style="64"/>
    <col min="2050" max="2050" width="18.28515625" style="64" customWidth="1"/>
    <col min="2051" max="2051" width="7.28515625" style="64" customWidth="1"/>
    <col min="2052" max="2052" width="18.42578125" style="64" customWidth="1"/>
    <col min="2053" max="2053" width="9.140625" style="64"/>
    <col min="2054" max="2054" width="18.28515625" style="64" customWidth="1"/>
    <col min="2055" max="2055" width="16.140625" style="64" customWidth="1"/>
    <col min="2056" max="2071" width="9.140625" style="64"/>
    <col min="2072" max="2072" width="10.140625" style="64" customWidth="1"/>
    <col min="2073" max="2305" width="9.140625" style="64"/>
    <col min="2306" max="2306" width="18.28515625" style="64" customWidth="1"/>
    <col min="2307" max="2307" width="7.28515625" style="64" customWidth="1"/>
    <col min="2308" max="2308" width="18.42578125" style="64" customWidth="1"/>
    <col min="2309" max="2309" width="9.140625" style="64"/>
    <col min="2310" max="2310" width="18.28515625" style="64" customWidth="1"/>
    <col min="2311" max="2311" width="16.140625" style="64" customWidth="1"/>
    <col min="2312" max="2327" width="9.140625" style="64"/>
    <col min="2328" max="2328" width="10.140625" style="64" customWidth="1"/>
    <col min="2329" max="2561" width="9.140625" style="64"/>
    <col min="2562" max="2562" width="18.28515625" style="64" customWidth="1"/>
    <col min="2563" max="2563" width="7.28515625" style="64" customWidth="1"/>
    <col min="2564" max="2564" width="18.42578125" style="64" customWidth="1"/>
    <col min="2565" max="2565" width="9.140625" style="64"/>
    <col min="2566" max="2566" width="18.28515625" style="64" customWidth="1"/>
    <col min="2567" max="2567" width="16.140625" style="64" customWidth="1"/>
    <col min="2568" max="2583" width="9.140625" style="64"/>
    <col min="2584" max="2584" width="10.140625" style="64" customWidth="1"/>
    <col min="2585" max="2817" width="9.140625" style="64"/>
    <col min="2818" max="2818" width="18.28515625" style="64" customWidth="1"/>
    <col min="2819" max="2819" width="7.28515625" style="64" customWidth="1"/>
    <col min="2820" max="2820" width="18.42578125" style="64" customWidth="1"/>
    <col min="2821" max="2821" width="9.140625" style="64"/>
    <col min="2822" max="2822" width="18.28515625" style="64" customWidth="1"/>
    <col min="2823" max="2823" width="16.140625" style="64" customWidth="1"/>
    <col min="2824" max="2839" width="9.140625" style="64"/>
    <col min="2840" max="2840" width="10.140625" style="64" customWidth="1"/>
    <col min="2841" max="3073" width="9.140625" style="64"/>
    <col min="3074" max="3074" width="18.28515625" style="64" customWidth="1"/>
    <col min="3075" max="3075" width="7.28515625" style="64" customWidth="1"/>
    <col min="3076" max="3076" width="18.42578125" style="64" customWidth="1"/>
    <col min="3077" max="3077" width="9.140625" style="64"/>
    <col min="3078" max="3078" width="18.28515625" style="64" customWidth="1"/>
    <col min="3079" max="3079" width="16.140625" style="64" customWidth="1"/>
    <col min="3080" max="3095" width="9.140625" style="64"/>
    <col min="3096" max="3096" width="10.140625" style="64" customWidth="1"/>
    <col min="3097" max="3329" width="9.140625" style="64"/>
    <col min="3330" max="3330" width="18.28515625" style="64" customWidth="1"/>
    <col min="3331" max="3331" width="7.28515625" style="64" customWidth="1"/>
    <col min="3332" max="3332" width="18.42578125" style="64" customWidth="1"/>
    <col min="3333" max="3333" width="9.140625" style="64"/>
    <col min="3334" max="3334" width="18.28515625" style="64" customWidth="1"/>
    <col min="3335" max="3335" width="16.140625" style="64" customWidth="1"/>
    <col min="3336" max="3351" width="9.140625" style="64"/>
    <col min="3352" max="3352" width="10.140625" style="64" customWidth="1"/>
    <col min="3353" max="3585" width="9.140625" style="64"/>
    <col min="3586" max="3586" width="18.28515625" style="64" customWidth="1"/>
    <col min="3587" max="3587" width="7.28515625" style="64" customWidth="1"/>
    <col min="3588" max="3588" width="18.42578125" style="64" customWidth="1"/>
    <col min="3589" max="3589" width="9.140625" style="64"/>
    <col min="3590" max="3590" width="18.28515625" style="64" customWidth="1"/>
    <col min="3591" max="3591" width="16.140625" style="64" customWidth="1"/>
    <col min="3592" max="3607" width="9.140625" style="64"/>
    <col min="3608" max="3608" width="10.140625" style="64" customWidth="1"/>
    <col min="3609" max="3841" width="9.140625" style="64"/>
    <col min="3842" max="3842" width="18.28515625" style="64" customWidth="1"/>
    <col min="3843" max="3843" width="7.28515625" style="64" customWidth="1"/>
    <col min="3844" max="3844" width="18.42578125" style="64" customWidth="1"/>
    <col min="3845" max="3845" width="9.140625" style="64"/>
    <col min="3846" max="3846" width="18.28515625" style="64" customWidth="1"/>
    <col min="3847" max="3847" width="16.140625" style="64" customWidth="1"/>
    <col min="3848" max="3863" width="9.140625" style="64"/>
    <col min="3864" max="3864" width="10.140625" style="64" customWidth="1"/>
    <col min="3865" max="4097" width="9.140625" style="64"/>
    <col min="4098" max="4098" width="18.28515625" style="64" customWidth="1"/>
    <col min="4099" max="4099" width="7.28515625" style="64" customWidth="1"/>
    <col min="4100" max="4100" width="18.42578125" style="64" customWidth="1"/>
    <col min="4101" max="4101" width="9.140625" style="64"/>
    <col min="4102" max="4102" width="18.28515625" style="64" customWidth="1"/>
    <col min="4103" max="4103" width="16.140625" style="64" customWidth="1"/>
    <col min="4104" max="4119" width="9.140625" style="64"/>
    <col min="4120" max="4120" width="10.140625" style="64" customWidth="1"/>
    <col min="4121" max="4353" width="9.140625" style="64"/>
    <col min="4354" max="4354" width="18.28515625" style="64" customWidth="1"/>
    <col min="4355" max="4355" width="7.28515625" style="64" customWidth="1"/>
    <col min="4356" max="4356" width="18.42578125" style="64" customWidth="1"/>
    <col min="4357" max="4357" width="9.140625" style="64"/>
    <col min="4358" max="4358" width="18.28515625" style="64" customWidth="1"/>
    <col min="4359" max="4359" width="16.140625" style="64" customWidth="1"/>
    <col min="4360" max="4375" width="9.140625" style="64"/>
    <col min="4376" max="4376" width="10.140625" style="64" customWidth="1"/>
    <col min="4377" max="4609" width="9.140625" style="64"/>
    <col min="4610" max="4610" width="18.28515625" style="64" customWidth="1"/>
    <col min="4611" max="4611" width="7.28515625" style="64" customWidth="1"/>
    <col min="4612" max="4612" width="18.42578125" style="64" customWidth="1"/>
    <col min="4613" max="4613" width="9.140625" style="64"/>
    <col min="4614" max="4614" width="18.28515625" style="64" customWidth="1"/>
    <col min="4615" max="4615" width="16.140625" style="64" customWidth="1"/>
    <col min="4616" max="4631" width="9.140625" style="64"/>
    <col min="4632" max="4632" width="10.140625" style="64" customWidth="1"/>
    <col min="4633" max="4865" width="9.140625" style="64"/>
    <col min="4866" max="4866" width="18.28515625" style="64" customWidth="1"/>
    <col min="4867" max="4867" width="7.28515625" style="64" customWidth="1"/>
    <col min="4868" max="4868" width="18.42578125" style="64" customWidth="1"/>
    <col min="4869" max="4869" width="9.140625" style="64"/>
    <col min="4870" max="4870" width="18.28515625" style="64" customWidth="1"/>
    <col min="4871" max="4871" width="16.140625" style="64" customWidth="1"/>
    <col min="4872" max="4887" width="9.140625" style="64"/>
    <col min="4888" max="4888" width="10.140625" style="64" customWidth="1"/>
    <col min="4889" max="5121" width="9.140625" style="64"/>
    <col min="5122" max="5122" width="18.28515625" style="64" customWidth="1"/>
    <col min="5123" max="5123" width="7.28515625" style="64" customWidth="1"/>
    <col min="5124" max="5124" width="18.42578125" style="64" customWidth="1"/>
    <col min="5125" max="5125" width="9.140625" style="64"/>
    <col min="5126" max="5126" width="18.28515625" style="64" customWidth="1"/>
    <col min="5127" max="5127" width="16.140625" style="64" customWidth="1"/>
    <col min="5128" max="5143" width="9.140625" style="64"/>
    <col min="5144" max="5144" width="10.140625" style="64" customWidth="1"/>
    <col min="5145" max="5377" width="9.140625" style="64"/>
    <col min="5378" max="5378" width="18.28515625" style="64" customWidth="1"/>
    <col min="5379" max="5379" width="7.28515625" style="64" customWidth="1"/>
    <col min="5380" max="5380" width="18.42578125" style="64" customWidth="1"/>
    <col min="5381" max="5381" width="9.140625" style="64"/>
    <col min="5382" max="5382" width="18.28515625" style="64" customWidth="1"/>
    <col min="5383" max="5383" width="16.140625" style="64" customWidth="1"/>
    <col min="5384" max="5399" width="9.140625" style="64"/>
    <col min="5400" max="5400" width="10.140625" style="64" customWidth="1"/>
    <col min="5401" max="5633" width="9.140625" style="64"/>
    <col min="5634" max="5634" width="18.28515625" style="64" customWidth="1"/>
    <col min="5635" max="5635" width="7.28515625" style="64" customWidth="1"/>
    <col min="5636" max="5636" width="18.42578125" style="64" customWidth="1"/>
    <col min="5637" max="5637" width="9.140625" style="64"/>
    <col min="5638" max="5638" width="18.28515625" style="64" customWidth="1"/>
    <col min="5639" max="5639" width="16.140625" style="64" customWidth="1"/>
    <col min="5640" max="5655" width="9.140625" style="64"/>
    <col min="5656" max="5656" width="10.140625" style="64" customWidth="1"/>
    <col min="5657" max="5889" width="9.140625" style="64"/>
    <col min="5890" max="5890" width="18.28515625" style="64" customWidth="1"/>
    <col min="5891" max="5891" width="7.28515625" style="64" customWidth="1"/>
    <col min="5892" max="5892" width="18.42578125" style="64" customWidth="1"/>
    <col min="5893" max="5893" width="9.140625" style="64"/>
    <col min="5894" max="5894" width="18.28515625" style="64" customWidth="1"/>
    <col min="5895" max="5895" width="16.140625" style="64" customWidth="1"/>
    <col min="5896" max="5911" width="9.140625" style="64"/>
    <col min="5912" max="5912" width="10.140625" style="64" customWidth="1"/>
    <col min="5913" max="6145" width="9.140625" style="64"/>
    <col min="6146" max="6146" width="18.28515625" style="64" customWidth="1"/>
    <col min="6147" max="6147" width="7.28515625" style="64" customWidth="1"/>
    <col min="6148" max="6148" width="18.42578125" style="64" customWidth="1"/>
    <col min="6149" max="6149" width="9.140625" style="64"/>
    <col min="6150" max="6150" width="18.28515625" style="64" customWidth="1"/>
    <col min="6151" max="6151" width="16.140625" style="64" customWidth="1"/>
    <col min="6152" max="6167" width="9.140625" style="64"/>
    <col min="6168" max="6168" width="10.140625" style="64" customWidth="1"/>
    <col min="6169" max="6401" width="9.140625" style="64"/>
    <col min="6402" max="6402" width="18.28515625" style="64" customWidth="1"/>
    <col min="6403" max="6403" width="7.28515625" style="64" customWidth="1"/>
    <col min="6404" max="6404" width="18.42578125" style="64" customWidth="1"/>
    <col min="6405" max="6405" width="9.140625" style="64"/>
    <col min="6406" max="6406" width="18.28515625" style="64" customWidth="1"/>
    <col min="6407" max="6407" width="16.140625" style="64" customWidth="1"/>
    <col min="6408" max="6423" width="9.140625" style="64"/>
    <col min="6424" max="6424" width="10.140625" style="64" customWidth="1"/>
    <col min="6425" max="6657" width="9.140625" style="64"/>
    <col min="6658" max="6658" width="18.28515625" style="64" customWidth="1"/>
    <col min="6659" max="6659" width="7.28515625" style="64" customWidth="1"/>
    <col min="6660" max="6660" width="18.42578125" style="64" customWidth="1"/>
    <col min="6661" max="6661" width="9.140625" style="64"/>
    <col min="6662" max="6662" width="18.28515625" style="64" customWidth="1"/>
    <col min="6663" max="6663" width="16.140625" style="64" customWidth="1"/>
    <col min="6664" max="6679" width="9.140625" style="64"/>
    <col min="6680" max="6680" width="10.140625" style="64" customWidth="1"/>
    <col min="6681" max="6913" width="9.140625" style="64"/>
    <col min="6914" max="6914" width="18.28515625" style="64" customWidth="1"/>
    <col min="6915" max="6915" width="7.28515625" style="64" customWidth="1"/>
    <col min="6916" max="6916" width="18.42578125" style="64" customWidth="1"/>
    <col min="6917" max="6917" width="9.140625" style="64"/>
    <col min="6918" max="6918" width="18.28515625" style="64" customWidth="1"/>
    <col min="6919" max="6919" width="16.140625" style="64" customWidth="1"/>
    <col min="6920" max="6935" width="9.140625" style="64"/>
    <col min="6936" max="6936" width="10.140625" style="64" customWidth="1"/>
    <col min="6937" max="7169" width="9.140625" style="64"/>
    <col min="7170" max="7170" width="18.28515625" style="64" customWidth="1"/>
    <col min="7171" max="7171" width="7.28515625" style="64" customWidth="1"/>
    <col min="7172" max="7172" width="18.42578125" style="64" customWidth="1"/>
    <col min="7173" max="7173" width="9.140625" style="64"/>
    <col min="7174" max="7174" width="18.28515625" style="64" customWidth="1"/>
    <col min="7175" max="7175" width="16.140625" style="64" customWidth="1"/>
    <col min="7176" max="7191" width="9.140625" style="64"/>
    <col min="7192" max="7192" width="10.140625" style="64" customWidth="1"/>
    <col min="7193" max="7425" width="9.140625" style="64"/>
    <col min="7426" max="7426" width="18.28515625" style="64" customWidth="1"/>
    <col min="7427" max="7427" width="7.28515625" style="64" customWidth="1"/>
    <col min="7428" max="7428" width="18.42578125" style="64" customWidth="1"/>
    <col min="7429" max="7429" width="9.140625" style="64"/>
    <col min="7430" max="7430" width="18.28515625" style="64" customWidth="1"/>
    <col min="7431" max="7431" width="16.140625" style="64" customWidth="1"/>
    <col min="7432" max="7447" width="9.140625" style="64"/>
    <col min="7448" max="7448" width="10.140625" style="64" customWidth="1"/>
    <col min="7449" max="7681" width="9.140625" style="64"/>
    <col min="7682" max="7682" width="18.28515625" style="64" customWidth="1"/>
    <col min="7683" max="7683" width="7.28515625" style="64" customWidth="1"/>
    <col min="7684" max="7684" width="18.42578125" style="64" customWidth="1"/>
    <col min="7685" max="7685" width="9.140625" style="64"/>
    <col min="7686" max="7686" width="18.28515625" style="64" customWidth="1"/>
    <col min="7687" max="7687" width="16.140625" style="64" customWidth="1"/>
    <col min="7688" max="7703" width="9.140625" style="64"/>
    <col min="7704" max="7704" width="10.140625" style="64" customWidth="1"/>
    <col min="7705" max="7937" width="9.140625" style="64"/>
    <col min="7938" max="7938" width="18.28515625" style="64" customWidth="1"/>
    <col min="7939" max="7939" width="7.28515625" style="64" customWidth="1"/>
    <col min="7940" max="7940" width="18.42578125" style="64" customWidth="1"/>
    <col min="7941" max="7941" width="9.140625" style="64"/>
    <col min="7942" max="7942" width="18.28515625" style="64" customWidth="1"/>
    <col min="7943" max="7943" width="16.140625" style="64" customWidth="1"/>
    <col min="7944" max="7959" width="9.140625" style="64"/>
    <col min="7960" max="7960" width="10.140625" style="64" customWidth="1"/>
    <col min="7961" max="8193" width="9.140625" style="64"/>
    <col min="8194" max="8194" width="18.28515625" style="64" customWidth="1"/>
    <col min="8195" max="8195" width="7.28515625" style="64" customWidth="1"/>
    <col min="8196" max="8196" width="18.42578125" style="64" customWidth="1"/>
    <col min="8197" max="8197" width="9.140625" style="64"/>
    <col min="8198" max="8198" width="18.28515625" style="64" customWidth="1"/>
    <col min="8199" max="8199" width="16.140625" style="64" customWidth="1"/>
    <col min="8200" max="8215" width="9.140625" style="64"/>
    <col min="8216" max="8216" width="10.140625" style="64" customWidth="1"/>
    <col min="8217" max="8449" width="9.140625" style="64"/>
    <col min="8450" max="8450" width="18.28515625" style="64" customWidth="1"/>
    <col min="8451" max="8451" width="7.28515625" style="64" customWidth="1"/>
    <col min="8452" max="8452" width="18.42578125" style="64" customWidth="1"/>
    <col min="8453" max="8453" width="9.140625" style="64"/>
    <col min="8454" max="8454" width="18.28515625" style="64" customWidth="1"/>
    <col min="8455" max="8455" width="16.140625" style="64" customWidth="1"/>
    <col min="8456" max="8471" width="9.140625" style="64"/>
    <col min="8472" max="8472" width="10.140625" style="64" customWidth="1"/>
    <col min="8473" max="8705" width="9.140625" style="64"/>
    <col min="8706" max="8706" width="18.28515625" style="64" customWidth="1"/>
    <col min="8707" max="8707" width="7.28515625" style="64" customWidth="1"/>
    <col min="8708" max="8708" width="18.42578125" style="64" customWidth="1"/>
    <col min="8709" max="8709" width="9.140625" style="64"/>
    <col min="8710" max="8710" width="18.28515625" style="64" customWidth="1"/>
    <col min="8711" max="8711" width="16.140625" style="64" customWidth="1"/>
    <col min="8712" max="8727" width="9.140625" style="64"/>
    <col min="8728" max="8728" width="10.140625" style="64" customWidth="1"/>
    <col min="8729" max="8961" width="9.140625" style="64"/>
    <col min="8962" max="8962" width="18.28515625" style="64" customWidth="1"/>
    <col min="8963" max="8963" width="7.28515625" style="64" customWidth="1"/>
    <col min="8964" max="8964" width="18.42578125" style="64" customWidth="1"/>
    <col min="8965" max="8965" width="9.140625" style="64"/>
    <col min="8966" max="8966" width="18.28515625" style="64" customWidth="1"/>
    <col min="8967" max="8967" width="16.140625" style="64" customWidth="1"/>
    <col min="8968" max="8983" width="9.140625" style="64"/>
    <col min="8984" max="8984" width="10.140625" style="64" customWidth="1"/>
    <col min="8985" max="9217" width="9.140625" style="64"/>
    <col min="9218" max="9218" width="18.28515625" style="64" customWidth="1"/>
    <col min="9219" max="9219" width="7.28515625" style="64" customWidth="1"/>
    <col min="9220" max="9220" width="18.42578125" style="64" customWidth="1"/>
    <col min="9221" max="9221" width="9.140625" style="64"/>
    <col min="9222" max="9222" width="18.28515625" style="64" customWidth="1"/>
    <col min="9223" max="9223" width="16.140625" style="64" customWidth="1"/>
    <col min="9224" max="9239" width="9.140625" style="64"/>
    <col min="9240" max="9240" width="10.140625" style="64" customWidth="1"/>
    <col min="9241" max="9473" width="9.140625" style="64"/>
    <col min="9474" max="9474" width="18.28515625" style="64" customWidth="1"/>
    <col min="9475" max="9475" width="7.28515625" style="64" customWidth="1"/>
    <col min="9476" max="9476" width="18.42578125" style="64" customWidth="1"/>
    <col min="9477" max="9477" width="9.140625" style="64"/>
    <col min="9478" max="9478" width="18.28515625" style="64" customWidth="1"/>
    <col min="9479" max="9479" width="16.140625" style="64" customWidth="1"/>
    <col min="9480" max="9495" width="9.140625" style="64"/>
    <col min="9496" max="9496" width="10.140625" style="64" customWidth="1"/>
    <col min="9497" max="9729" width="9.140625" style="64"/>
    <col min="9730" max="9730" width="18.28515625" style="64" customWidth="1"/>
    <col min="9731" max="9731" width="7.28515625" style="64" customWidth="1"/>
    <col min="9732" max="9732" width="18.42578125" style="64" customWidth="1"/>
    <col min="9733" max="9733" width="9.140625" style="64"/>
    <col min="9734" max="9734" width="18.28515625" style="64" customWidth="1"/>
    <col min="9735" max="9735" width="16.140625" style="64" customWidth="1"/>
    <col min="9736" max="9751" width="9.140625" style="64"/>
    <col min="9752" max="9752" width="10.140625" style="64" customWidth="1"/>
    <col min="9753" max="9985" width="9.140625" style="64"/>
    <col min="9986" max="9986" width="18.28515625" style="64" customWidth="1"/>
    <col min="9987" max="9987" width="7.28515625" style="64" customWidth="1"/>
    <col min="9988" max="9988" width="18.42578125" style="64" customWidth="1"/>
    <col min="9989" max="9989" width="9.140625" style="64"/>
    <col min="9990" max="9990" width="18.28515625" style="64" customWidth="1"/>
    <col min="9991" max="9991" width="16.140625" style="64" customWidth="1"/>
    <col min="9992" max="10007" width="9.140625" style="64"/>
    <col min="10008" max="10008" width="10.140625" style="64" customWidth="1"/>
    <col min="10009" max="10241" width="9.140625" style="64"/>
    <col min="10242" max="10242" width="18.28515625" style="64" customWidth="1"/>
    <col min="10243" max="10243" width="7.28515625" style="64" customWidth="1"/>
    <col min="10244" max="10244" width="18.42578125" style="64" customWidth="1"/>
    <col min="10245" max="10245" width="9.140625" style="64"/>
    <col min="10246" max="10246" width="18.28515625" style="64" customWidth="1"/>
    <col min="10247" max="10247" width="16.140625" style="64" customWidth="1"/>
    <col min="10248" max="10263" width="9.140625" style="64"/>
    <col min="10264" max="10264" width="10.140625" style="64" customWidth="1"/>
    <col min="10265" max="10497" width="9.140625" style="64"/>
    <col min="10498" max="10498" width="18.28515625" style="64" customWidth="1"/>
    <col min="10499" max="10499" width="7.28515625" style="64" customWidth="1"/>
    <col min="10500" max="10500" width="18.42578125" style="64" customWidth="1"/>
    <col min="10501" max="10501" width="9.140625" style="64"/>
    <col min="10502" max="10502" width="18.28515625" style="64" customWidth="1"/>
    <col min="10503" max="10503" width="16.140625" style="64" customWidth="1"/>
    <col min="10504" max="10519" width="9.140625" style="64"/>
    <col min="10520" max="10520" width="10.140625" style="64" customWidth="1"/>
    <col min="10521" max="10753" width="9.140625" style="64"/>
    <col min="10754" max="10754" width="18.28515625" style="64" customWidth="1"/>
    <col min="10755" max="10755" width="7.28515625" style="64" customWidth="1"/>
    <col min="10756" max="10756" width="18.42578125" style="64" customWidth="1"/>
    <col min="10757" max="10757" width="9.140625" style="64"/>
    <col min="10758" max="10758" width="18.28515625" style="64" customWidth="1"/>
    <col min="10759" max="10759" width="16.140625" style="64" customWidth="1"/>
    <col min="10760" max="10775" width="9.140625" style="64"/>
    <col min="10776" max="10776" width="10.140625" style="64" customWidth="1"/>
    <col min="10777" max="11009" width="9.140625" style="64"/>
    <col min="11010" max="11010" width="18.28515625" style="64" customWidth="1"/>
    <col min="11011" max="11011" width="7.28515625" style="64" customWidth="1"/>
    <col min="11012" max="11012" width="18.42578125" style="64" customWidth="1"/>
    <col min="11013" max="11013" width="9.140625" style="64"/>
    <col min="11014" max="11014" width="18.28515625" style="64" customWidth="1"/>
    <col min="11015" max="11015" width="16.140625" style="64" customWidth="1"/>
    <col min="11016" max="11031" width="9.140625" style="64"/>
    <col min="11032" max="11032" width="10.140625" style="64" customWidth="1"/>
    <col min="11033" max="11265" width="9.140625" style="64"/>
    <col min="11266" max="11266" width="18.28515625" style="64" customWidth="1"/>
    <col min="11267" max="11267" width="7.28515625" style="64" customWidth="1"/>
    <col min="11268" max="11268" width="18.42578125" style="64" customWidth="1"/>
    <col min="11269" max="11269" width="9.140625" style="64"/>
    <col min="11270" max="11270" width="18.28515625" style="64" customWidth="1"/>
    <col min="11271" max="11271" width="16.140625" style="64" customWidth="1"/>
    <col min="11272" max="11287" width="9.140625" style="64"/>
    <col min="11288" max="11288" width="10.140625" style="64" customWidth="1"/>
    <col min="11289" max="11521" width="9.140625" style="64"/>
    <col min="11522" max="11522" width="18.28515625" style="64" customWidth="1"/>
    <col min="11523" max="11523" width="7.28515625" style="64" customWidth="1"/>
    <col min="11524" max="11524" width="18.42578125" style="64" customWidth="1"/>
    <col min="11525" max="11525" width="9.140625" style="64"/>
    <col min="11526" max="11526" width="18.28515625" style="64" customWidth="1"/>
    <col min="11527" max="11527" width="16.140625" style="64" customWidth="1"/>
    <col min="11528" max="11543" width="9.140625" style="64"/>
    <col min="11544" max="11544" width="10.140625" style="64" customWidth="1"/>
    <col min="11545" max="11777" width="9.140625" style="64"/>
    <col min="11778" max="11778" width="18.28515625" style="64" customWidth="1"/>
    <col min="11779" max="11779" width="7.28515625" style="64" customWidth="1"/>
    <col min="11780" max="11780" width="18.42578125" style="64" customWidth="1"/>
    <col min="11781" max="11781" width="9.140625" style="64"/>
    <col min="11782" max="11782" width="18.28515625" style="64" customWidth="1"/>
    <col min="11783" max="11783" width="16.140625" style="64" customWidth="1"/>
    <col min="11784" max="11799" width="9.140625" style="64"/>
    <col min="11800" max="11800" width="10.140625" style="64" customWidth="1"/>
    <col min="11801" max="12033" width="9.140625" style="64"/>
    <col min="12034" max="12034" width="18.28515625" style="64" customWidth="1"/>
    <col min="12035" max="12035" width="7.28515625" style="64" customWidth="1"/>
    <col min="12036" max="12036" width="18.42578125" style="64" customWidth="1"/>
    <col min="12037" max="12037" width="9.140625" style="64"/>
    <col min="12038" max="12038" width="18.28515625" style="64" customWidth="1"/>
    <col min="12039" max="12039" width="16.140625" style="64" customWidth="1"/>
    <col min="12040" max="12055" width="9.140625" style="64"/>
    <col min="12056" max="12056" width="10.140625" style="64" customWidth="1"/>
    <col min="12057" max="12289" width="9.140625" style="64"/>
    <col min="12290" max="12290" width="18.28515625" style="64" customWidth="1"/>
    <col min="12291" max="12291" width="7.28515625" style="64" customWidth="1"/>
    <col min="12292" max="12292" width="18.42578125" style="64" customWidth="1"/>
    <col min="12293" max="12293" width="9.140625" style="64"/>
    <col min="12294" max="12294" width="18.28515625" style="64" customWidth="1"/>
    <col min="12295" max="12295" width="16.140625" style="64" customWidth="1"/>
    <col min="12296" max="12311" width="9.140625" style="64"/>
    <col min="12312" max="12312" width="10.140625" style="64" customWidth="1"/>
    <col min="12313" max="12545" width="9.140625" style="64"/>
    <col min="12546" max="12546" width="18.28515625" style="64" customWidth="1"/>
    <col min="12547" max="12547" width="7.28515625" style="64" customWidth="1"/>
    <col min="12548" max="12548" width="18.42578125" style="64" customWidth="1"/>
    <col min="12549" max="12549" width="9.140625" style="64"/>
    <col min="12550" max="12550" width="18.28515625" style="64" customWidth="1"/>
    <col min="12551" max="12551" width="16.140625" style="64" customWidth="1"/>
    <col min="12552" max="12567" width="9.140625" style="64"/>
    <col min="12568" max="12568" width="10.140625" style="64" customWidth="1"/>
    <col min="12569" max="12801" width="9.140625" style="64"/>
    <col min="12802" max="12802" width="18.28515625" style="64" customWidth="1"/>
    <col min="12803" max="12803" width="7.28515625" style="64" customWidth="1"/>
    <col min="12804" max="12804" width="18.42578125" style="64" customWidth="1"/>
    <col min="12805" max="12805" width="9.140625" style="64"/>
    <col min="12806" max="12806" width="18.28515625" style="64" customWidth="1"/>
    <col min="12807" max="12807" width="16.140625" style="64" customWidth="1"/>
    <col min="12808" max="12823" width="9.140625" style="64"/>
    <col min="12824" max="12824" width="10.140625" style="64" customWidth="1"/>
    <col min="12825" max="13057" width="9.140625" style="64"/>
    <col min="13058" max="13058" width="18.28515625" style="64" customWidth="1"/>
    <col min="13059" max="13059" width="7.28515625" style="64" customWidth="1"/>
    <col min="13060" max="13060" width="18.42578125" style="64" customWidth="1"/>
    <col min="13061" max="13061" width="9.140625" style="64"/>
    <col min="13062" max="13062" width="18.28515625" style="64" customWidth="1"/>
    <col min="13063" max="13063" width="16.140625" style="64" customWidth="1"/>
    <col min="13064" max="13079" width="9.140625" style="64"/>
    <col min="13080" max="13080" width="10.140625" style="64" customWidth="1"/>
    <col min="13081" max="13313" width="9.140625" style="64"/>
    <col min="13314" max="13314" width="18.28515625" style="64" customWidth="1"/>
    <col min="13315" max="13315" width="7.28515625" style="64" customWidth="1"/>
    <col min="13316" max="13316" width="18.42578125" style="64" customWidth="1"/>
    <col min="13317" max="13317" width="9.140625" style="64"/>
    <col min="13318" max="13318" width="18.28515625" style="64" customWidth="1"/>
    <col min="13319" max="13319" width="16.140625" style="64" customWidth="1"/>
    <col min="13320" max="13335" width="9.140625" style="64"/>
    <col min="13336" max="13336" width="10.140625" style="64" customWidth="1"/>
    <col min="13337" max="13569" width="9.140625" style="64"/>
    <col min="13570" max="13570" width="18.28515625" style="64" customWidth="1"/>
    <col min="13571" max="13571" width="7.28515625" style="64" customWidth="1"/>
    <col min="13572" max="13572" width="18.42578125" style="64" customWidth="1"/>
    <col min="13573" max="13573" width="9.140625" style="64"/>
    <col min="13574" max="13574" width="18.28515625" style="64" customWidth="1"/>
    <col min="13575" max="13575" width="16.140625" style="64" customWidth="1"/>
    <col min="13576" max="13591" width="9.140625" style="64"/>
    <col min="13592" max="13592" width="10.140625" style="64" customWidth="1"/>
    <col min="13593" max="13825" width="9.140625" style="64"/>
    <col min="13826" max="13826" width="18.28515625" style="64" customWidth="1"/>
    <col min="13827" max="13827" width="7.28515625" style="64" customWidth="1"/>
    <col min="13828" max="13828" width="18.42578125" style="64" customWidth="1"/>
    <col min="13829" max="13829" width="9.140625" style="64"/>
    <col min="13830" max="13830" width="18.28515625" style="64" customWidth="1"/>
    <col min="13831" max="13831" width="16.140625" style="64" customWidth="1"/>
    <col min="13832" max="13847" width="9.140625" style="64"/>
    <col min="13848" max="13848" width="10.140625" style="64" customWidth="1"/>
    <col min="13849" max="14081" width="9.140625" style="64"/>
    <col min="14082" max="14082" width="18.28515625" style="64" customWidth="1"/>
    <col min="14083" max="14083" width="7.28515625" style="64" customWidth="1"/>
    <col min="14084" max="14084" width="18.42578125" style="64" customWidth="1"/>
    <col min="14085" max="14085" width="9.140625" style="64"/>
    <col min="14086" max="14086" width="18.28515625" style="64" customWidth="1"/>
    <col min="14087" max="14087" width="16.140625" style="64" customWidth="1"/>
    <col min="14088" max="14103" width="9.140625" style="64"/>
    <col min="14104" max="14104" width="10.140625" style="64" customWidth="1"/>
    <col min="14105" max="14337" width="9.140625" style="64"/>
    <col min="14338" max="14338" width="18.28515625" style="64" customWidth="1"/>
    <col min="14339" max="14339" width="7.28515625" style="64" customWidth="1"/>
    <col min="14340" max="14340" width="18.42578125" style="64" customWidth="1"/>
    <col min="14341" max="14341" width="9.140625" style="64"/>
    <col min="14342" max="14342" width="18.28515625" style="64" customWidth="1"/>
    <col min="14343" max="14343" width="16.140625" style="64" customWidth="1"/>
    <col min="14344" max="14359" width="9.140625" style="64"/>
    <col min="14360" max="14360" width="10.140625" style="64" customWidth="1"/>
    <col min="14361" max="14593" width="9.140625" style="64"/>
    <col min="14594" max="14594" width="18.28515625" style="64" customWidth="1"/>
    <col min="14595" max="14595" width="7.28515625" style="64" customWidth="1"/>
    <col min="14596" max="14596" width="18.42578125" style="64" customWidth="1"/>
    <col min="14597" max="14597" width="9.140625" style="64"/>
    <col min="14598" max="14598" width="18.28515625" style="64" customWidth="1"/>
    <col min="14599" max="14599" width="16.140625" style="64" customWidth="1"/>
    <col min="14600" max="14615" width="9.140625" style="64"/>
    <col min="14616" max="14616" width="10.140625" style="64" customWidth="1"/>
    <col min="14617" max="14849" width="9.140625" style="64"/>
    <col min="14850" max="14850" width="18.28515625" style="64" customWidth="1"/>
    <col min="14851" max="14851" width="7.28515625" style="64" customWidth="1"/>
    <col min="14852" max="14852" width="18.42578125" style="64" customWidth="1"/>
    <col min="14853" max="14853" width="9.140625" style="64"/>
    <col min="14854" max="14854" width="18.28515625" style="64" customWidth="1"/>
    <col min="14855" max="14855" width="16.140625" style="64" customWidth="1"/>
    <col min="14856" max="14871" width="9.140625" style="64"/>
    <col min="14872" max="14872" width="10.140625" style="64" customWidth="1"/>
    <col min="14873" max="15105" width="9.140625" style="64"/>
    <col min="15106" max="15106" width="18.28515625" style="64" customWidth="1"/>
    <col min="15107" max="15107" width="7.28515625" style="64" customWidth="1"/>
    <col min="15108" max="15108" width="18.42578125" style="64" customWidth="1"/>
    <col min="15109" max="15109" width="9.140625" style="64"/>
    <col min="15110" max="15110" width="18.28515625" style="64" customWidth="1"/>
    <col min="15111" max="15111" width="16.140625" style="64" customWidth="1"/>
    <col min="15112" max="15127" width="9.140625" style="64"/>
    <col min="15128" max="15128" width="10.140625" style="64" customWidth="1"/>
    <col min="15129" max="15361" width="9.140625" style="64"/>
    <col min="15362" max="15362" width="18.28515625" style="64" customWidth="1"/>
    <col min="15363" max="15363" width="7.28515625" style="64" customWidth="1"/>
    <col min="15364" max="15364" width="18.42578125" style="64" customWidth="1"/>
    <col min="15365" max="15365" width="9.140625" style="64"/>
    <col min="15366" max="15366" width="18.28515625" style="64" customWidth="1"/>
    <col min="15367" max="15367" width="16.140625" style="64" customWidth="1"/>
    <col min="15368" max="15383" width="9.140625" style="64"/>
    <col min="15384" max="15384" width="10.140625" style="64" customWidth="1"/>
    <col min="15385" max="15617" width="9.140625" style="64"/>
    <col min="15618" max="15618" width="18.28515625" style="64" customWidth="1"/>
    <col min="15619" max="15619" width="7.28515625" style="64" customWidth="1"/>
    <col min="15620" max="15620" width="18.42578125" style="64" customWidth="1"/>
    <col min="15621" max="15621" width="9.140625" style="64"/>
    <col min="15622" max="15622" width="18.28515625" style="64" customWidth="1"/>
    <col min="15623" max="15623" width="16.140625" style="64" customWidth="1"/>
    <col min="15624" max="15639" width="9.140625" style="64"/>
    <col min="15640" max="15640" width="10.140625" style="64" customWidth="1"/>
    <col min="15641" max="15873" width="9.140625" style="64"/>
    <col min="15874" max="15874" width="18.28515625" style="64" customWidth="1"/>
    <col min="15875" max="15875" width="7.28515625" style="64" customWidth="1"/>
    <col min="15876" max="15876" width="18.42578125" style="64" customWidth="1"/>
    <col min="15877" max="15877" width="9.140625" style="64"/>
    <col min="15878" max="15878" width="18.28515625" style="64" customWidth="1"/>
    <col min="15879" max="15879" width="16.140625" style="64" customWidth="1"/>
    <col min="15880" max="15895" width="9.140625" style="64"/>
    <col min="15896" max="15896" width="10.140625" style="64" customWidth="1"/>
    <col min="15897" max="16129" width="9.140625" style="64"/>
    <col min="16130" max="16130" width="18.28515625" style="64" customWidth="1"/>
    <col min="16131" max="16131" width="7.28515625" style="64" customWidth="1"/>
    <col min="16132" max="16132" width="18.42578125" style="64" customWidth="1"/>
    <col min="16133" max="16133" width="9.140625" style="64"/>
    <col min="16134" max="16134" width="18.28515625" style="64" customWidth="1"/>
    <col min="16135" max="16135" width="16.140625" style="64" customWidth="1"/>
    <col min="16136" max="16151" width="9.140625" style="64"/>
    <col min="16152" max="16152" width="10.140625" style="64" customWidth="1"/>
    <col min="16153" max="16384" width="9.140625" style="64"/>
  </cols>
  <sheetData>
    <row r="1" spans="1:30" x14ac:dyDescent="0.25">
      <c r="A1" s="297"/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</row>
    <row r="2" spans="1:30" x14ac:dyDescent="0.3">
      <c r="A2" s="64" t="s">
        <v>0</v>
      </c>
      <c r="B2" s="64"/>
      <c r="C2" s="64"/>
      <c r="D2" s="64"/>
      <c r="E2" s="64"/>
      <c r="F2" s="64"/>
      <c r="G2" s="64"/>
      <c r="H2" s="64"/>
      <c r="I2" s="64"/>
      <c r="Q2" s="65" t="s">
        <v>61</v>
      </c>
      <c r="R2" s="66" t="s">
        <v>2</v>
      </c>
      <c r="S2" s="65">
        <v>2024</v>
      </c>
      <c r="T2" s="64" t="s">
        <v>3</v>
      </c>
      <c r="W2" s="67"/>
      <c r="X2" s="67"/>
      <c r="Y2" s="67"/>
      <c r="Z2" s="67"/>
      <c r="AA2" s="67"/>
    </row>
    <row r="3" spans="1:30" ht="15" x14ac:dyDescent="0.25">
      <c r="A3" s="298" t="s">
        <v>4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W3" s="67"/>
      <c r="X3" s="67"/>
      <c r="Y3" s="67"/>
      <c r="Z3" s="67"/>
      <c r="AA3" s="67"/>
    </row>
    <row r="4" spans="1:30" ht="15" x14ac:dyDescent="0.25">
      <c r="A4" s="299" t="s">
        <v>5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68"/>
      <c r="V4" s="68"/>
      <c r="W4" s="68"/>
      <c r="X4" s="68"/>
      <c r="Y4" s="68"/>
      <c r="Z4" s="68"/>
      <c r="AA4" s="68"/>
    </row>
    <row r="5" spans="1:30" s="66" customFormat="1" ht="27.75" customHeight="1" thickBot="1" x14ac:dyDescent="0.35">
      <c r="A5" s="69"/>
      <c r="B5" s="69"/>
      <c r="C5" s="69"/>
      <c r="D5" s="69"/>
      <c r="E5" s="69"/>
      <c r="F5" s="6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64"/>
      <c r="T5" s="64"/>
      <c r="U5" s="64"/>
      <c r="V5" s="64"/>
      <c r="W5" s="64"/>
      <c r="X5" s="64"/>
      <c r="Y5" s="64"/>
      <c r="Z5" s="64"/>
      <c r="AA5" s="64"/>
    </row>
    <row r="6" spans="1:30" ht="32.25" customHeight="1" thickBot="1" x14ac:dyDescent="0.3">
      <c r="A6" s="286" t="s">
        <v>6</v>
      </c>
      <c r="B6" s="287"/>
      <c r="C6" s="287"/>
      <c r="D6" s="287"/>
      <c r="E6" s="287"/>
      <c r="F6" s="287"/>
      <c r="G6" s="287"/>
      <c r="H6" s="287"/>
      <c r="I6" s="288"/>
      <c r="J6" s="287" t="s">
        <v>7</v>
      </c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8"/>
      <c r="W6" s="284" t="s">
        <v>8</v>
      </c>
      <c r="X6" s="289" t="s">
        <v>9</v>
      </c>
      <c r="Y6" s="290"/>
      <c r="Z6" s="291"/>
      <c r="AA6" s="295" t="s">
        <v>10</v>
      </c>
    </row>
    <row r="7" spans="1:30" ht="171.75" customHeight="1" thickBot="1" x14ac:dyDescent="0.3">
      <c r="A7" s="284" t="s">
        <v>11</v>
      </c>
      <c r="B7" s="284" t="s">
        <v>12</v>
      </c>
      <c r="C7" s="284" t="s">
        <v>13</v>
      </c>
      <c r="D7" s="284" t="s">
        <v>14</v>
      </c>
      <c r="E7" s="284" t="s">
        <v>15</v>
      </c>
      <c r="F7" s="284" t="s">
        <v>16</v>
      </c>
      <c r="G7" s="284" t="s">
        <v>17</v>
      </c>
      <c r="H7" s="284" t="s">
        <v>18</v>
      </c>
      <c r="I7" s="284" t="s">
        <v>19</v>
      </c>
      <c r="J7" s="295" t="s">
        <v>20</v>
      </c>
      <c r="K7" s="284" t="s">
        <v>21</v>
      </c>
      <c r="L7" s="284" t="s">
        <v>22</v>
      </c>
      <c r="M7" s="286" t="s">
        <v>23</v>
      </c>
      <c r="N7" s="287"/>
      <c r="O7" s="287"/>
      <c r="P7" s="287"/>
      <c r="Q7" s="287"/>
      <c r="R7" s="287"/>
      <c r="S7" s="287"/>
      <c r="T7" s="287"/>
      <c r="U7" s="288"/>
      <c r="V7" s="284" t="s">
        <v>24</v>
      </c>
      <c r="W7" s="285"/>
      <c r="X7" s="292"/>
      <c r="Y7" s="293"/>
      <c r="Z7" s="294"/>
      <c r="AA7" s="296"/>
    </row>
    <row r="8" spans="1:30" ht="63.75" customHeight="1" thickBot="1" x14ac:dyDescent="0.3">
      <c r="A8" s="285"/>
      <c r="B8" s="285"/>
      <c r="C8" s="285"/>
      <c r="D8" s="285"/>
      <c r="E8" s="285"/>
      <c r="F8" s="285"/>
      <c r="G8" s="285"/>
      <c r="H8" s="285"/>
      <c r="I8" s="285"/>
      <c r="J8" s="296"/>
      <c r="K8" s="285"/>
      <c r="L8" s="285"/>
      <c r="M8" s="284" t="s">
        <v>25</v>
      </c>
      <c r="N8" s="286" t="s">
        <v>26</v>
      </c>
      <c r="O8" s="287"/>
      <c r="P8" s="288"/>
      <c r="Q8" s="286" t="s">
        <v>27</v>
      </c>
      <c r="R8" s="287"/>
      <c r="S8" s="287"/>
      <c r="T8" s="288"/>
      <c r="U8" s="284" t="s">
        <v>28</v>
      </c>
      <c r="V8" s="285"/>
      <c r="W8" s="285"/>
      <c r="X8" s="284" t="s">
        <v>29</v>
      </c>
      <c r="Y8" s="284" t="s">
        <v>30</v>
      </c>
      <c r="Z8" s="284" t="s">
        <v>31</v>
      </c>
      <c r="AA8" s="296"/>
    </row>
    <row r="9" spans="1:30" ht="71.25" customHeight="1" thickBot="1" x14ac:dyDescent="0.3">
      <c r="A9" s="285"/>
      <c r="B9" s="285"/>
      <c r="C9" s="285"/>
      <c r="D9" s="285"/>
      <c r="E9" s="285"/>
      <c r="F9" s="285"/>
      <c r="G9" s="285"/>
      <c r="H9" s="285"/>
      <c r="I9" s="285"/>
      <c r="J9" s="296"/>
      <c r="K9" s="285"/>
      <c r="L9" s="285"/>
      <c r="M9" s="285"/>
      <c r="N9" s="71" t="s">
        <v>32</v>
      </c>
      <c r="O9" s="71" t="s">
        <v>33</v>
      </c>
      <c r="P9" s="71" t="s">
        <v>34</v>
      </c>
      <c r="Q9" s="71" t="s">
        <v>35</v>
      </c>
      <c r="R9" s="71" t="s">
        <v>36</v>
      </c>
      <c r="S9" s="71" t="s">
        <v>37</v>
      </c>
      <c r="T9" s="71" t="s">
        <v>38</v>
      </c>
      <c r="U9" s="285"/>
      <c r="V9" s="285"/>
      <c r="W9" s="285"/>
      <c r="X9" s="285"/>
      <c r="Y9" s="285"/>
      <c r="Z9" s="285"/>
      <c r="AA9" s="296"/>
    </row>
    <row r="10" spans="1:30" ht="17.25" customHeight="1" thickBot="1" x14ac:dyDescent="0.3">
      <c r="A10" s="72">
        <v>1</v>
      </c>
      <c r="B10" s="72">
        <v>2</v>
      </c>
      <c r="C10" s="72">
        <v>3</v>
      </c>
      <c r="D10" s="72">
        <v>4</v>
      </c>
      <c r="E10" s="72">
        <v>5</v>
      </c>
      <c r="F10" s="72">
        <v>6</v>
      </c>
      <c r="G10" s="72">
        <v>7</v>
      </c>
      <c r="H10" s="72">
        <v>8</v>
      </c>
      <c r="I10" s="72">
        <v>9</v>
      </c>
      <c r="J10" s="72">
        <v>10</v>
      </c>
      <c r="K10" s="72">
        <v>11</v>
      </c>
      <c r="L10" s="72">
        <v>12</v>
      </c>
      <c r="M10" s="72">
        <v>13</v>
      </c>
      <c r="N10" s="72">
        <v>14</v>
      </c>
      <c r="O10" s="72">
        <v>15</v>
      </c>
      <c r="P10" s="72">
        <v>16</v>
      </c>
      <c r="Q10" s="72">
        <v>17</v>
      </c>
      <c r="R10" s="72">
        <v>18</v>
      </c>
      <c r="S10" s="72">
        <v>19</v>
      </c>
      <c r="T10" s="72">
        <v>20</v>
      </c>
      <c r="U10" s="72">
        <v>21</v>
      </c>
      <c r="V10" s="72">
        <v>22</v>
      </c>
      <c r="W10" s="72">
        <v>23</v>
      </c>
      <c r="X10" s="72">
        <v>24</v>
      </c>
      <c r="Y10" s="72">
        <v>25</v>
      </c>
      <c r="Z10" s="72">
        <v>26</v>
      </c>
      <c r="AA10" s="72">
        <v>27</v>
      </c>
    </row>
    <row r="11" spans="1:30" ht="82.5" customHeight="1" x14ac:dyDescent="0.25">
      <c r="A11" s="73">
        <v>1</v>
      </c>
      <c r="B11" s="74" t="s">
        <v>71</v>
      </c>
      <c r="C11" s="74" t="s">
        <v>53</v>
      </c>
      <c r="D11" s="74" t="s">
        <v>81</v>
      </c>
      <c r="E11" s="74" t="s">
        <v>73</v>
      </c>
      <c r="F11" s="51" t="s">
        <v>152</v>
      </c>
      <c r="G11" s="51" t="s">
        <v>153</v>
      </c>
      <c r="H11" s="75" t="s">
        <v>75</v>
      </c>
      <c r="I11" s="74">
        <v>1.5</v>
      </c>
      <c r="J11" s="74" t="s">
        <v>82</v>
      </c>
      <c r="K11" s="74"/>
      <c r="L11" s="74"/>
      <c r="M11" s="74">
        <v>56</v>
      </c>
      <c r="N11" s="74">
        <v>0</v>
      </c>
      <c r="O11" s="74">
        <v>0</v>
      </c>
      <c r="P11" s="74">
        <v>56</v>
      </c>
      <c r="Q11" s="74">
        <v>0</v>
      </c>
      <c r="R11" s="74">
        <v>0</v>
      </c>
      <c r="S11" s="74">
        <v>0</v>
      </c>
      <c r="T11" s="74">
        <v>56</v>
      </c>
      <c r="U11" s="74">
        <v>0</v>
      </c>
      <c r="V11" s="74">
        <v>23</v>
      </c>
      <c r="W11" s="74"/>
      <c r="X11" s="74"/>
      <c r="Y11" s="76"/>
      <c r="Z11" s="76"/>
      <c r="AA11" s="74">
        <v>1</v>
      </c>
    </row>
    <row r="12" spans="1:30" ht="76.5" customHeight="1" x14ac:dyDescent="0.25">
      <c r="A12" s="49">
        <v>2</v>
      </c>
      <c r="B12" s="51" t="s">
        <v>47</v>
      </c>
      <c r="C12" s="51" t="s">
        <v>40</v>
      </c>
      <c r="D12" s="51" t="s">
        <v>54</v>
      </c>
      <c r="E12" s="51" t="s">
        <v>42</v>
      </c>
      <c r="F12" s="51" t="s">
        <v>154</v>
      </c>
      <c r="G12" s="51" t="s">
        <v>155</v>
      </c>
      <c r="H12" s="51" t="s">
        <v>75</v>
      </c>
      <c r="I12" s="51">
        <v>8</v>
      </c>
      <c r="J12" s="54" t="s">
        <v>82</v>
      </c>
      <c r="K12" s="51"/>
      <c r="L12" s="51"/>
      <c r="M12" s="51">
        <v>27</v>
      </c>
      <c r="N12" s="51">
        <v>0</v>
      </c>
      <c r="O12" s="51">
        <v>0</v>
      </c>
      <c r="P12" s="51">
        <v>27</v>
      </c>
      <c r="Q12" s="51">
        <v>0</v>
      </c>
      <c r="R12" s="51">
        <v>0</v>
      </c>
      <c r="S12" s="51">
        <v>17</v>
      </c>
      <c r="T12" s="51">
        <v>10</v>
      </c>
      <c r="U12" s="51">
        <v>0</v>
      </c>
      <c r="V12" s="51">
        <v>33</v>
      </c>
      <c r="W12" s="51"/>
      <c r="X12" s="55"/>
      <c r="Y12" s="51"/>
      <c r="Z12" s="51"/>
      <c r="AA12" s="51">
        <v>1</v>
      </c>
    </row>
    <row r="13" spans="1:30" ht="81.75" customHeight="1" x14ac:dyDescent="0.25">
      <c r="A13" s="73">
        <v>3</v>
      </c>
      <c r="B13" s="51" t="s">
        <v>47</v>
      </c>
      <c r="C13" s="51" t="s">
        <v>40</v>
      </c>
      <c r="D13" s="51" t="s">
        <v>54</v>
      </c>
      <c r="E13" s="51" t="s">
        <v>42</v>
      </c>
      <c r="F13" s="51" t="s">
        <v>156</v>
      </c>
      <c r="G13" s="51" t="s">
        <v>157</v>
      </c>
      <c r="H13" s="51" t="s">
        <v>75</v>
      </c>
      <c r="I13" s="51">
        <v>8</v>
      </c>
      <c r="J13" s="54" t="s">
        <v>82</v>
      </c>
      <c r="K13" s="51"/>
      <c r="L13" s="51"/>
      <c r="M13" s="51">
        <v>27</v>
      </c>
      <c r="N13" s="51">
        <v>0</v>
      </c>
      <c r="O13" s="51">
        <v>0</v>
      </c>
      <c r="P13" s="51">
        <v>27</v>
      </c>
      <c r="Q13" s="51">
        <v>0</v>
      </c>
      <c r="R13" s="51">
        <v>0</v>
      </c>
      <c r="S13" s="51">
        <v>17</v>
      </c>
      <c r="T13" s="51">
        <v>10</v>
      </c>
      <c r="U13" s="51">
        <v>0</v>
      </c>
      <c r="V13" s="51">
        <v>33</v>
      </c>
      <c r="W13" s="51"/>
      <c r="X13" s="55"/>
      <c r="Y13" s="51"/>
      <c r="Z13" s="51"/>
      <c r="AA13" s="51">
        <v>1</v>
      </c>
    </row>
    <row r="14" spans="1:30" ht="83.25" customHeight="1" x14ac:dyDescent="0.25">
      <c r="A14" s="49">
        <v>4</v>
      </c>
      <c r="B14" s="56" t="s">
        <v>71</v>
      </c>
      <c r="C14" s="54" t="s">
        <v>53</v>
      </c>
      <c r="D14" s="54" t="s">
        <v>110</v>
      </c>
      <c r="E14" s="54" t="s">
        <v>73</v>
      </c>
      <c r="F14" s="51" t="s">
        <v>158</v>
      </c>
      <c r="G14" s="51" t="s">
        <v>159</v>
      </c>
      <c r="H14" s="54" t="s">
        <v>75</v>
      </c>
      <c r="I14" s="52">
        <v>3</v>
      </c>
      <c r="J14" s="54" t="s">
        <v>82</v>
      </c>
      <c r="K14" s="54"/>
      <c r="L14" s="54"/>
      <c r="M14" s="54">
        <v>136</v>
      </c>
      <c r="N14" s="54">
        <v>0</v>
      </c>
      <c r="O14" s="54">
        <v>0</v>
      </c>
      <c r="P14" s="54">
        <v>136</v>
      </c>
      <c r="Q14" s="54">
        <v>0</v>
      </c>
      <c r="R14" s="54">
        <v>0</v>
      </c>
      <c r="S14" s="54">
        <v>0</v>
      </c>
      <c r="T14" s="54">
        <v>136</v>
      </c>
      <c r="U14" s="54">
        <v>0</v>
      </c>
      <c r="V14" s="54">
        <v>105</v>
      </c>
      <c r="W14" s="54"/>
      <c r="X14" s="57"/>
      <c r="Y14" s="57"/>
      <c r="Z14" s="58"/>
      <c r="AA14" s="59">
        <v>1</v>
      </c>
    </row>
    <row r="15" spans="1:30" s="106" customFormat="1" ht="66" customHeight="1" x14ac:dyDescent="0.25">
      <c r="A15" s="101">
        <v>5</v>
      </c>
      <c r="B15" s="102" t="s">
        <v>160</v>
      </c>
      <c r="C15" s="102" t="s">
        <v>161</v>
      </c>
      <c r="D15" s="102" t="s">
        <v>162</v>
      </c>
      <c r="E15" s="102" t="s">
        <v>42</v>
      </c>
      <c r="F15" s="102" t="s">
        <v>163</v>
      </c>
      <c r="G15" s="102" t="s">
        <v>164</v>
      </c>
      <c r="H15" s="102" t="s">
        <v>45</v>
      </c>
      <c r="I15" s="102">
        <v>1.5</v>
      </c>
      <c r="J15" s="102" t="s">
        <v>161</v>
      </c>
      <c r="K15" s="102"/>
      <c r="L15" s="102"/>
      <c r="M15" s="102">
        <v>4</v>
      </c>
      <c r="N15" s="102">
        <v>0</v>
      </c>
      <c r="O15" s="102">
        <v>0</v>
      </c>
      <c r="P15" s="102">
        <v>3</v>
      </c>
      <c r="Q15" s="102">
        <v>0</v>
      </c>
      <c r="R15" s="102">
        <v>0</v>
      </c>
      <c r="S15" s="102">
        <v>3</v>
      </c>
      <c r="T15" s="102">
        <v>0</v>
      </c>
      <c r="U15" s="102">
        <v>1</v>
      </c>
      <c r="V15" s="102">
        <v>98</v>
      </c>
      <c r="W15" s="102"/>
      <c r="X15" s="103" t="s">
        <v>165</v>
      </c>
      <c r="Y15" s="104" t="s">
        <v>70</v>
      </c>
      <c r="Z15" s="104" t="s">
        <v>46</v>
      </c>
      <c r="AA15" s="105">
        <v>1</v>
      </c>
      <c r="AB15" s="106">
        <f>M15*I15</f>
        <v>6</v>
      </c>
      <c r="AD15" s="106">
        <f>V15*I15</f>
        <v>147</v>
      </c>
    </row>
    <row r="16" spans="1:30" ht="78.75" customHeight="1" x14ac:dyDescent="0.25">
      <c r="A16" s="49">
        <v>6</v>
      </c>
      <c r="B16" s="56" t="s">
        <v>71</v>
      </c>
      <c r="C16" s="54" t="s">
        <v>53</v>
      </c>
      <c r="D16" s="54" t="s">
        <v>110</v>
      </c>
      <c r="E16" s="54" t="s">
        <v>73</v>
      </c>
      <c r="F16" s="51" t="s">
        <v>166</v>
      </c>
      <c r="G16" s="51" t="s">
        <v>167</v>
      </c>
      <c r="H16" s="54" t="s">
        <v>75</v>
      </c>
      <c r="I16" s="52">
        <v>6</v>
      </c>
      <c r="J16" s="54" t="s">
        <v>82</v>
      </c>
      <c r="K16" s="54"/>
      <c r="L16" s="54"/>
      <c r="M16" s="54">
        <v>136</v>
      </c>
      <c r="N16" s="54">
        <v>0</v>
      </c>
      <c r="O16" s="54">
        <v>0</v>
      </c>
      <c r="P16" s="54">
        <v>136</v>
      </c>
      <c r="Q16" s="54">
        <v>0</v>
      </c>
      <c r="R16" s="54">
        <v>0</v>
      </c>
      <c r="S16" s="54">
        <v>0</v>
      </c>
      <c r="T16" s="54">
        <v>136</v>
      </c>
      <c r="U16" s="54">
        <v>0</v>
      </c>
      <c r="V16" s="54">
        <v>105</v>
      </c>
      <c r="W16" s="54"/>
      <c r="X16" s="57"/>
      <c r="Y16" s="57"/>
      <c r="Z16" s="58"/>
      <c r="AA16" s="59">
        <v>1</v>
      </c>
    </row>
    <row r="17" spans="1:30" ht="84.75" customHeight="1" x14ac:dyDescent="0.25">
      <c r="A17" s="78">
        <v>7</v>
      </c>
      <c r="B17" s="56" t="s">
        <v>71</v>
      </c>
      <c r="C17" s="54" t="s">
        <v>53</v>
      </c>
      <c r="D17" s="54" t="s">
        <v>110</v>
      </c>
      <c r="E17" s="54" t="s">
        <v>73</v>
      </c>
      <c r="F17" s="51" t="s">
        <v>168</v>
      </c>
      <c r="G17" s="51" t="s">
        <v>169</v>
      </c>
      <c r="H17" s="54" t="s">
        <v>75</v>
      </c>
      <c r="I17" s="52">
        <v>3.5</v>
      </c>
      <c r="J17" s="54" t="s">
        <v>82</v>
      </c>
      <c r="K17" s="54"/>
      <c r="L17" s="54"/>
      <c r="M17" s="54">
        <v>136</v>
      </c>
      <c r="N17" s="54">
        <v>0</v>
      </c>
      <c r="O17" s="54">
        <v>0</v>
      </c>
      <c r="P17" s="54">
        <v>136</v>
      </c>
      <c r="Q17" s="54">
        <v>0</v>
      </c>
      <c r="R17" s="54">
        <v>0</v>
      </c>
      <c r="S17" s="54">
        <v>0</v>
      </c>
      <c r="T17" s="54">
        <v>136</v>
      </c>
      <c r="U17" s="54">
        <v>0</v>
      </c>
      <c r="V17" s="54">
        <v>105</v>
      </c>
      <c r="W17" s="54"/>
      <c r="X17" s="57"/>
      <c r="Y17" s="57"/>
      <c r="Z17" s="58"/>
      <c r="AA17" s="59">
        <v>1</v>
      </c>
    </row>
    <row r="18" spans="1:30" ht="76.5" customHeight="1" x14ac:dyDescent="0.25">
      <c r="A18" s="49">
        <v>8</v>
      </c>
      <c r="B18" s="77" t="s">
        <v>71</v>
      </c>
      <c r="C18" s="77" t="s">
        <v>53</v>
      </c>
      <c r="D18" s="77" t="s">
        <v>72</v>
      </c>
      <c r="E18" s="77" t="s">
        <v>73</v>
      </c>
      <c r="F18" s="77" t="s">
        <v>170</v>
      </c>
      <c r="G18" s="79" t="s">
        <v>171</v>
      </c>
      <c r="H18" s="77" t="s">
        <v>45</v>
      </c>
      <c r="I18" s="77">
        <v>11.333</v>
      </c>
      <c r="J18" s="54" t="s">
        <v>82</v>
      </c>
      <c r="K18" s="77"/>
      <c r="L18" s="77"/>
      <c r="M18" s="77">
        <v>165</v>
      </c>
      <c r="N18" s="77">
        <v>0</v>
      </c>
      <c r="O18" s="77">
        <v>0</v>
      </c>
      <c r="P18" s="77">
        <v>165</v>
      </c>
      <c r="Q18" s="77">
        <v>0</v>
      </c>
      <c r="R18" s="77">
        <v>0</v>
      </c>
      <c r="S18" s="77">
        <v>0</v>
      </c>
      <c r="T18" s="77">
        <v>165</v>
      </c>
      <c r="U18" s="77">
        <v>0</v>
      </c>
      <c r="V18" s="77">
        <v>65</v>
      </c>
      <c r="W18" s="77"/>
      <c r="X18" s="63" t="s">
        <v>172</v>
      </c>
      <c r="Y18" s="79" t="s">
        <v>109</v>
      </c>
      <c r="Z18" s="77" t="s">
        <v>46</v>
      </c>
      <c r="AA18" s="77">
        <v>0</v>
      </c>
      <c r="AD18" s="64">
        <f>V18*I18</f>
        <v>736.64499999999998</v>
      </c>
    </row>
    <row r="19" spans="1:30" s="106" customFormat="1" ht="81" customHeight="1" x14ac:dyDescent="0.25">
      <c r="A19" s="101">
        <v>9</v>
      </c>
      <c r="B19" s="102" t="s">
        <v>71</v>
      </c>
      <c r="C19" s="102" t="s">
        <v>53</v>
      </c>
      <c r="D19" s="102" t="s">
        <v>125</v>
      </c>
      <c r="E19" s="102" t="s">
        <v>73</v>
      </c>
      <c r="F19" s="102" t="s">
        <v>173</v>
      </c>
      <c r="G19" s="102" t="s">
        <v>174</v>
      </c>
      <c r="H19" s="102" t="s">
        <v>45</v>
      </c>
      <c r="I19" s="107">
        <v>1</v>
      </c>
      <c r="J19" s="95" t="s">
        <v>82</v>
      </c>
      <c r="K19" s="102"/>
      <c r="L19" s="102"/>
      <c r="M19" s="102">
        <v>63</v>
      </c>
      <c r="N19" s="102">
        <v>0</v>
      </c>
      <c r="O19" s="102">
        <v>0</v>
      </c>
      <c r="P19" s="102">
        <v>63</v>
      </c>
      <c r="Q19" s="102">
        <v>0</v>
      </c>
      <c r="R19" s="102">
        <v>0</v>
      </c>
      <c r="S19" s="102">
        <v>0</v>
      </c>
      <c r="T19" s="102">
        <v>63</v>
      </c>
      <c r="U19" s="102">
        <v>0</v>
      </c>
      <c r="V19" s="102">
        <v>54</v>
      </c>
      <c r="W19" s="102"/>
      <c r="X19" s="103" t="s">
        <v>175</v>
      </c>
      <c r="Y19" s="102" t="s">
        <v>70</v>
      </c>
      <c r="Z19" s="102" t="s">
        <v>46</v>
      </c>
      <c r="AA19" s="102">
        <v>1</v>
      </c>
      <c r="AB19" s="106">
        <f>M19*I19</f>
        <v>63</v>
      </c>
      <c r="AD19" s="64">
        <f t="shared" ref="AD19:AD23" si="0">V19*I19</f>
        <v>54</v>
      </c>
    </row>
    <row r="20" spans="1:30" s="106" customFormat="1" ht="76.5" customHeight="1" x14ac:dyDescent="0.25">
      <c r="A20" s="92">
        <v>10</v>
      </c>
      <c r="B20" s="102" t="s">
        <v>39</v>
      </c>
      <c r="C20" s="102" t="s">
        <v>147</v>
      </c>
      <c r="D20" s="102" t="s">
        <v>148</v>
      </c>
      <c r="E20" s="102" t="s">
        <v>42</v>
      </c>
      <c r="F20" s="102" t="s">
        <v>176</v>
      </c>
      <c r="G20" s="102" t="s">
        <v>177</v>
      </c>
      <c r="H20" s="102" t="s">
        <v>45</v>
      </c>
      <c r="I20" s="102">
        <v>0.47</v>
      </c>
      <c r="J20" s="95" t="s">
        <v>82</v>
      </c>
      <c r="K20" s="102"/>
      <c r="L20" s="102"/>
      <c r="M20" s="102">
        <v>44</v>
      </c>
      <c r="N20" s="102">
        <v>0</v>
      </c>
      <c r="O20" s="102">
        <v>0</v>
      </c>
      <c r="P20" s="102">
        <v>10</v>
      </c>
      <c r="Q20" s="102">
        <v>0</v>
      </c>
      <c r="R20" s="102">
        <v>0</v>
      </c>
      <c r="S20" s="102">
        <v>10</v>
      </c>
      <c r="T20" s="102">
        <v>0</v>
      </c>
      <c r="U20" s="102">
        <v>34</v>
      </c>
      <c r="V20" s="102">
        <v>55</v>
      </c>
      <c r="W20" s="102"/>
      <c r="X20" s="103" t="s">
        <v>178</v>
      </c>
      <c r="Y20" s="102" t="s">
        <v>70</v>
      </c>
      <c r="Z20" s="102" t="s">
        <v>46</v>
      </c>
      <c r="AA20" s="102">
        <v>1</v>
      </c>
      <c r="AB20" s="106">
        <f t="shared" ref="AB20:AB23" si="1">M20*I20</f>
        <v>20.68</v>
      </c>
      <c r="AD20" s="64">
        <f t="shared" si="0"/>
        <v>25.849999999999998</v>
      </c>
    </row>
    <row r="21" spans="1:30" s="106" customFormat="1" ht="76.5" customHeight="1" x14ac:dyDescent="0.25">
      <c r="A21" s="101">
        <v>11</v>
      </c>
      <c r="B21" s="102" t="s">
        <v>71</v>
      </c>
      <c r="C21" s="102" t="s">
        <v>53</v>
      </c>
      <c r="D21" s="102" t="s">
        <v>179</v>
      </c>
      <c r="E21" s="102" t="s">
        <v>73</v>
      </c>
      <c r="F21" s="102" t="s">
        <v>180</v>
      </c>
      <c r="G21" s="108" t="s">
        <v>181</v>
      </c>
      <c r="H21" s="102" t="s">
        <v>45</v>
      </c>
      <c r="I21" s="102">
        <v>6.1660000000000004</v>
      </c>
      <c r="J21" s="95" t="s">
        <v>82</v>
      </c>
      <c r="K21" s="102"/>
      <c r="L21" s="102"/>
      <c r="M21" s="102">
        <v>1</v>
      </c>
      <c r="N21" s="102">
        <v>0</v>
      </c>
      <c r="O21" s="102">
        <v>0</v>
      </c>
      <c r="P21" s="102">
        <v>1</v>
      </c>
      <c r="Q21" s="102">
        <v>0</v>
      </c>
      <c r="R21" s="102">
        <v>0</v>
      </c>
      <c r="S21" s="102">
        <v>0</v>
      </c>
      <c r="T21" s="102">
        <v>1</v>
      </c>
      <c r="U21" s="102">
        <v>0</v>
      </c>
      <c r="V21" s="102">
        <v>6</v>
      </c>
      <c r="W21" s="102"/>
      <c r="X21" s="103" t="s">
        <v>182</v>
      </c>
      <c r="Y21" s="102" t="s">
        <v>183</v>
      </c>
      <c r="Z21" s="109" t="s">
        <v>46</v>
      </c>
      <c r="AA21" s="102">
        <v>1</v>
      </c>
      <c r="AB21" s="106">
        <f t="shared" si="1"/>
        <v>6.1660000000000004</v>
      </c>
      <c r="AD21" s="64">
        <f t="shared" si="0"/>
        <v>36.996000000000002</v>
      </c>
    </row>
    <row r="22" spans="1:30" s="106" customFormat="1" ht="76.5" customHeight="1" x14ac:dyDescent="0.25">
      <c r="A22" s="92">
        <v>12</v>
      </c>
      <c r="B22" s="102" t="s">
        <v>39</v>
      </c>
      <c r="C22" s="102" t="s">
        <v>147</v>
      </c>
      <c r="D22" s="102" t="s">
        <v>148</v>
      </c>
      <c r="E22" s="102" t="s">
        <v>42</v>
      </c>
      <c r="F22" s="102" t="s">
        <v>184</v>
      </c>
      <c r="G22" s="102" t="s">
        <v>185</v>
      </c>
      <c r="H22" s="102" t="s">
        <v>45</v>
      </c>
      <c r="I22" s="102">
        <v>0.17</v>
      </c>
      <c r="J22" s="95" t="s">
        <v>82</v>
      </c>
      <c r="K22" s="102"/>
      <c r="L22" s="102"/>
      <c r="M22" s="102">
        <v>44</v>
      </c>
      <c r="N22" s="102">
        <v>0</v>
      </c>
      <c r="O22" s="102">
        <v>0</v>
      </c>
      <c r="P22" s="102">
        <v>10</v>
      </c>
      <c r="Q22" s="102">
        <v>0</v>
      </c>
      <c r="R22" s="102">
        <v>0</v>
      </c>
      <c r="S22" s="102">
        <v>10</v>
      </c>
      <c r="T22" s="102">
        <v>0</v>
      </c>
      <c r="U22" s="102">
        <v>34</v>
      </c>
      <c r="V22" s="102">
        <v>33</v>
      </c>
      <c r="W22" s="102"/>
      <c r="X22" s="103" t="s">
        <v>186</v>
      </c>
      <c r="Y22" s="102" t="s">
        <v>183</v>
      </c>
      <c r="Z22" s="102" t="s">
        <v>46</v>
      </c>
      <c r="AA22" s="102">
        <v>1</v>
      </c>
      <c r="AB22" s="106">
        <f t="shared" si="1"/>
        <v>7.48</v>
      </c>
      <c r="AD22" s="64">
        <f t="shared" si="0"/>
        <v>5.61</v>
      </c>
    </row>
    <row r="23" spans="1:30" s="112" customFormat="1" ht="74.25" customHeight="1" x14ac:dyDescent="0.25">
      <c r="A23" s="110">
        <v>13</v>
      </c>
      <c r="B23" s="105" t="s">
        <v>47</v>
      </c>
      <c r="C23" s="102" t="s">
        <v>53</v>
      </c>
      <c r="D23" s="102" t="s">
        <v>113</v>
      </c>
      <c r="E23" s="102" t="s">
        <v>42</v>
      </c>
      <c r="F23" s="102" t="s">
        <v>187</v>
      </c>
      <c r="G23" s="102" t="s">
        <v>188</v>
      </c>
      <c r="H23" s="102" t="s">
        <v>45</v>
      </c>
      <c r="I23" s="102">
        <v>0.32</v>
      </c>
      <c r="J23" s="95" t="s">
        <v>82</v>
      </c>
      <c r="K23" s="102"/>
      <c r="L23" s="102"/>
      <c r="M23" s="102">
        <v>56</v>
      </c>
      <c r="N23" s="102">
        <v>0</v>
      </c>
      <c r="O23" s="102">
        <v>0</v>
      </c>
      <c r="P23" s="102">
        <v>56</v>
      </c>
      <c r="Q23" s="102">
        <v>0</v>
      </c>
      <c r="R23" s="102">
        <v>0</v>
      </c>
      <c r="S23" s="102">
        <v>0</v>
      </c>
      <c r="T23" s="102">
        <v>56</v>
      </c>
      <c r="U23" s="102">
        <v>0</v>
      </c>
      <c r="V23" s="102">
        <v>12</v>
      </c>
      <c r="W23" s="102"/>
      <c r="X23" s="103" t="s">
        <v>189</v>
      </c>
      <c r="Y23" s="102" t="s">
        <v>183</v>
      </c>
      <c r="Z23" s="109" t="s">
        <v>46</v>
      </c>
      <c r="AA23" s="102">
        <v>1</v>
      </c>
      <c r="AB23" s="106">
        <f t="shared" si="1"/>
        <v>17.920000000000002</v>
      </c>
      <c r="AC23" s="111"/>
      <c r="AD23" s="64">
        <f t="shared" si="0"/>
        <v>3.84</v>
      </c>
    </row>
    <row r="24" spans="1:30" s="81" customFormat="1" x14ac:dyDescent="0.25">
      <c r="A24" s="80" t="s">
        <v>191</v>
      </c>
      <c r="B24" s="80">
        <v>10594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</row>
    <row r="25" spans="1:30" s="81" customFormat="1" x14ac:dyDescent="0.25">
      <c r="M25" s="81">
        <f>M23+M22+M21+M20+M19+M15</f>
        <v>212</v>
      </c>
      <c r="AB25" s="81">
        <f>SUM(AB11:AB23)</f>
        <v>121.24600000000001</v>
      </c>
    </row>
    <row r="26" spans="1:30" s="81" customFormat="1" x14ac:dyDescent="0.25">
      <c r="B26" s="81" t="s">
        <v>61</v>
      </c>
      <c r="L26" s="81">
        <f>M25/B24</f>
        <v>2.001132716632056E-2</v>
      </c>
      <c r="AA26" s="81">
        <f>AB25/B24</f>
        <v>1.1444780064187277E-2</v>
      </c>
    </row>
    <row r="27" spans="1:30" s="81" customFormat="1" x14ac:dyDescent="0.25">
      <c r="B27" s="81" t="s">
        <v>196</v>
      </c>
      <c r="L27" s="81">
        <f>L26+Март!N29</f>
        <v>4.5686237492920521E-2</v>
      </c>
      <c r="AA27" s="81">
        <f>AA26+Март!AA29</f>
        <v>0.1083769114593166</v>
      </c>
    </row>
    <row r="28" spans="1:30" s="81" customFormat="1" x14ac:dyDescent="0.25"/>
    <row r="29" spans="1:30" s="81" customFormat="1" x14ac:dyDescent="0.25"/>
    <row r="30" spans="1:30" s="81" customFormat="1" x14ac:dyDescent="0.25"/>
    <row r="31" spans="1:30" s="81" customFormat="1" x14ac:dyDescent="0.25"/>
    <row r="32" spans="1:30" s="81" customFormat="1" x14ac:dyDescent="0.25"/>
    <row r="33" s="81" customFormat="1" x14ac:dyDescent="0.25"/>
    <row r="34" s="81" customFormat="1" x14ac:dyDescent="0.25"/>
    <row r="35" s="81" customFormat="1" x14ac:dyDescent="0.25"/>
    <row r="36" s="81" customFormat="1" x14ac:dyDescent="0.25"/>
    <row r="37" s="81" customFormat="1" x14ac:dyDescent="0.25"/>
    <row r="38" s="81" customFormat="1" x14ac:dyDescent="0.25"/>
    <row r="39" s="81" customFormat="1" x14ac:dyDescent="0.25"/>
    <row r="40" s="81" customFormat="1" x14ac:dyDescent="0.25"/>
    <row r="41" s="81" customFormat="1" x14ac:dyDescent="0.25"/>
    <row r="42" s="81" customFormat="1" x14ac:dyDescent="0.25"/>
    <row r="43" s="81" customFormat="1" x14ac:dyDescent="0.25"/>
    <row r="44" s="81" customFormat="1" x14ac:dyDescent="0.25"/>
    <row r="45" s="81" customFormat="1" x14ac:dyDescent="0.25"/>
    <row r="46" s="81" customFormat="1" x14ac:dyDescent="0.25"/>
    <row r="47" s="81" customFormat="1" x14ac:dyDescent="0.25"/>
    <row r="48" s="81" customFormat="1" x14ac:dyDescent="0.25"/>
    <row r="49" s="81" customFormat="1" x14ac:dyDescent="0.25"/>
    <row r="50" s="81" customFormat="1" x14ac:dyDescent="0.25"/>
    <row r="51" s="81" customFormat="1" x14ac:dyDescent="0.25"/>
    <row r="52" s="81" customFormat="1" x14ac:dyDescent="0.25"/>
    <row r="53" s="81" customFormat="1" x14ac:dyDescent="0.25"/>
    <row r="54" s="81" customFormat="1" x14ac:dyDescent="0.25"/>
    <row r="55" s="81" customFormat="1" x14ac:dyDescent="0.25"/>
    <row r="56" s="81" customFormat="1" x14ac:dyDescent="0.25"/>
    <row r="57" s="81" customFormat="1" x14ac:dyDescent="0.25"/>
    <row r="58" s="81" customFormat="1" x14ac:dyDescent="0.25"/>
    <row r="59" s="81" customFormat="1" x14ac:dyDescent="0.25"/>
    <row r="60" s="81" customFormat="1" x14ac:dyDescent="0.25"/>
    <row r="61" s="81" customFormat="1" x14ac:dyDescent="0.25"/>
    <row r="62" s="81" customFormat="1" x14ac:dyDescent="0.25"/>
    <row r="63" s="81" customFormat="1" x14ac:dyDescent="0.25"/>
    <row r="64" s="81" customFormat="1" x14ac:dyDescent="0.25"/>
    <row r="65" s="81" customFormat="1" x14ac:dyDescent="0.25"/>
    <row r="66" s="81" customFormat="1" x14ac:dyDescent="0.25"/>
    <row r="67" s="81" customFormat="1" x14ac:dyDescent="0.25"/>
    <row r="68" s="81" customFormat="1" x14ac:dyDescent="0.25"/>
    <row r="69" s="81" customFormat="1" x14ac:dyDescent="0.25"/>
    <row r="70" s="81" customFormat="1" x14ac:dyDescent="0.25"/>
    <row r="71" s="81" customFormat="1" x14ac:dyDescent="0.25"/>
    <row r="72" s="81" customFormat="1" x14ac:dyDescent="0.25"/>
    <row r="73" s="81" customFormat="1" x14ac:dyDescent="0.25"/>
    <row r="74" s="81" customFormat="1" x14ac:dyDescent="0.25"/>
    <row r="75" s="81" customFormat="1" x14ac:dyDescent="0.25"/>
    <row r="76" s="81" customFormat="1" x14ac:dyDescent="0.25"/>
    <row r="77" s="81" customFormat="1" x14ac:dyDescent="0.25"/>
    <row r="78" s="81" customFormat="1" x14ac:dyDescent="0.25"/>
    <row r="79" s="81" customFormat="1" x14ac:dyDescent="0.25"/>
    <row r="80" s="81" customFormat="1" x14ac:dyDescent="0.25"/>
    <row r="81" s="81" customFormat="1" x14ac:dyDescent="0.25"/>
    <row r="82" s="81" customFormat="1" x14ac:dyDescent="0.25"/>
    <row r="83" s="81" customFormat="1" x14ac:dyDescent="0.25"/>
    <row r="84" s="81" customFormat="1" x14ac:dyDescent="0.25"/>
    <row r="85" s="81" customFormat="1" x14ac:dyDescent="0.25"/>
    <row r="86" s="81" customFormat="1" x14ac:dyDescent="0.25"/>
    <row r="87" s="81" customFormat="1" x14ac:dyDescent="0.25"/>
    <row r="88" s="81" customFormat="1" x14ac:dyDescent="0.25"/>
    <row r="89" s="81" customFormat="1" x14ac:dyDescent="0.25"/>
    <row r="90" s="81" customFormat="1" x14ac:dyDescent="0.25"/>
    <row r="91" s="81" customFormat="1" x14ac:dyDescent="0.25"/>
    <row r="92" s="81" customFormat="1" x14ac:dyDescent="0.25"/>
    <row r="93" s="81" customFormat="1" x14ac:dyDescent="0.25"/>
    <row r="94" s="81" customFormat="1" x14ac:dyDescent="0.25"/>
    <row r="95" s="81" customFormat="1" x14ac:dyDescent="0.25"/>
    <row r="96" s="81" customFormat="1" x14ac:dyDescent="0.25"/>
    <row r="97" s="81" customFormat="1" x14ac:dyDescent="0.25"/>
    <row r="98" s="81" customFormat="1" x14ac:dyDescent="0.25"/>
    <row r="99" s="81" customFormat="1" x14ac:dyDescent="0.25"/>
    <row r="100" s="81" customFormat="1" x14ac:dyDescent="0.25"/>
    <row r="101" s="81" customFormat="1" x14ac:dyDescent="0.25"/>
    <row r="102" s="81" customFormat="1" x14ac:dyDescent="0.25"/>
    <row r="103" s="81" customFormat="1" x14ac:dyDescent="0.25"/>
    <row r="104" s="81" customFormat="1" x14ac:dyDescent="0.25"/>
    <row r="105" s="81" customFormat="1" x14ac:dyDescent="0.25"/>
    <row r="106" s="81" customFormat="1" x14ac:dyDescent="0.25"/>
    <row r="107" s="81" customFormat="1" x14ac:dyDescent="0.25"/>
    <row r="108" s="81" customFormat="1" x14ac:dyDescent="0.25"/>
    <row r="109" s="81" customFormat="1" x14ac:dyDescent="0.25"/>
    <row r="110" s="81" customFormat="1" x14ac:dyDescent="0.25"/>
    <row r="111" s="81" customFormat="1" x14ac:dyDescent="0.25"/>
    <row r="112" s="81" customFormat="1" x14ac:dyDescent="0.25"/>
    <row r="113" s="81" customFormat="1" x14ac:dyDescent="0.25"/>
    <row r="114" s="81" customFormat="1" x14ac:dyDescent="0.25"/>
    <row r="115" s="81" customFormat="1" x14ac:dyDescent="0.25"/>
    <row r="116" s="81" customFormat="1" x14ac:dyDescent="0.25"/>
    <row r="117" s="81" customFormat="1" x14ac:dyDescent="0.25"/>
    <row r="118" s="81" customFormat="1" x14ac:dyDescent="0.25"/>
    <row r="119" s="81" customFormat="1" x14ac:dyDescent="0.25"/>
    <row r="120" s="81" customFormat="1" x14ac:dyDescent="0.25"/>
    <row r="121" s="81" customFormat="1" x14ac:dyDescent="0.25"/>
    <row r="122" s="81" customFormat="1" x14ac:dyDescent="0.25"/>
    <row r="123" s="81" customFormat="1" x14ac:dyDescent="0.25"/>
    <row r="124" s="81" customFormat="1" x14ac:dyDescent="0.25"/>
    <row r="125" s="81" customFormat="1" x14ac:dyDescent="0.25"/>
    <row r="126" s="81" customFormat="1" x14ac:dyDescent="0.25"/>
    <row r="127" s="81" customFormat="1" x14ac:dyDescent="0.25"/>
    <row r="128" s="81" customFormat="1" x14ac:dyDescent="0.25"/>
    <row r="129" s="81" customFormat="1" x14ac:dyDescent="0.25"/>
    <row r="130" s="81" customFormat="1" x14ac:dyDescent="0.25"/>
    <row r="131" s="81" customFormat="1" x14ac:dyDescent="0.25"/>
    <row r="132" s="81" customFormat="1" x14ac:dyDescent="0.25"/>
    <row r="133" s="81" customFormat="1" x14ac:dyDescent="0.25"/>
    <row r="134" s="81" customFormat="1" x14ac:dyDescent="0.25"/>
    <row r="135" s="81" customFormat="1" x14ac:dyDescent="0.25"/>
    <row r="136" s="81" customFormat="1" x14ac:dyDescent="0.25"/>
    <row r="137" s="81" customFormat="1" x14ac:dyDescent="0.25"/>
    <row r="138" s="81" customFormat="1" x14ac:dyDescent="0.25"/>
    <row r="139" s="81" customFormat="1" x14ac:dyDescent="0.25"/>
    <row r="140" s="81" customFormat="1" x14ac:dyDescent="0.25"/>
    <row r="141" s="81" customFormat="1" x14ac:dyDescent="0.25"/>
    <row r="142" s="81" customFormat="1" x14ac:dyDescent="0.25"/>
    <row r="143" s="81" customFormat="1" x14ac:dyDescent="0.25"/>
    <row r="144" s="81" customFormat="1" x14ac:dyDescent="0.25"/>
    <row r="145" s="81" customFormat="1" x14ac:dyDescent="0.25"/>
    <row r="146" s="81" customFormat="1" x14ac:dyDescent="0.25"/>
    <row r="147" s="81" customFormat="1" x14ac:dyDescent="0.25"/>
    <row r="148" s="81" customFormat="1" x14ac:dyDescent="0.25"/>
    <row r="149" s="81" customFormat="1" x14ac:dyDescent="0.25"/>
    <row r="150" s="81" customFormat="1" x14ac:dyDescent="0.25"/>
    <row r="151" s="81" customFormat="1" x14ac:dyDescent="0.25"/>
    <row r="152" s="81" customFormat="1" x14ac:dyDescent="0.25"/>
    <row r="153" s="81" customFormat="1" x14ac:dyDescent="0.25"/>
    <row r="154" s="81" customFormat="1" x14ac:dyDescent="0.25"/>
    <row r="155" s="81" customFormat="1" x14ac:dyDescent="0.25"/>
    <row r="156" s="81" customFormat="1" x14ac:dyDescent="0.25"/>
    <row r="157" s="81" customFormat="1" x14ac:dyDescent="0.25"/>
    <row r="158" s="81" customFormat="1" x14ac:dyDescent="0.25"/>
    <row r="159" s="81" customFormat="1" x14ac:dyDescent="0.25"/>
    <row r="160" s="81" customFormat="1" x14ac:dyDescent="0.25"/>
    <row r="161" s="81" customFormat="1" x14ac:dyDescent="0.25"/>
    <row r="162" s="81" customFormat="1" x14ac:dyDescent="0.25"/>
    <row r="163" s="81" customFormat="1" x14ac:dyDescent="0.25"/>
    <row r="164" s="81" customFormat="1" x14ac:dyDescent="0.25"/>
    <row r="165" s="81" customFormat="1" x14ac:dyDescent="0.25"/>
    <row r="166" s="81" customFormat="1" x14ac:dyDescent="0.25"/>
    <row r="167" s="81" customFormat="1" x14ac:dyDescent="0.25"/>
    <row r="168" s="81" customFormat="1" x14ac:dyDescent="0.25"/>
    <row r="169" s="81" customFormat="1" x14ac:dyDescent="0.25"/>
    <row r="170" s="81" customFormat="1" x14ac:dyDescent="0.25"/>
    <row r="171" s="81" customFormat="1" x14ac:dyDescent="0.25"/>
    <row r="172" s="81" customFormat="1" x14ac:dyDescent="0.25"/>
    <row r="173" s="81" customFormat="1" x14ac:dyDescent="0.25"/>
    <row r="174" s="81" customFormat="1" x14ac:dyDescent="0.25"/>
    <row r="175" s="81" customFormat="1" x14ac:dyDescent="0.25"/>
    <row r="176" s="81" customFormat="1" x14ac:dyDescent="0.25"/>
    <row r="177" s="81" customFormat="1" x14ac:dyDescent="0.25"/>
    <row r="178" s="81" customFormat="1" x14ac:dyDescent="0.25"/>
    <row r="179" s="81" customFormat="1" x14ac:dyDescent="0.25"/>
    <row r="180" s="81" customFormat="1" x14ac:dyDescent="0.25"/>
    <row r="181" s="81" customFormat="1" x14ac:dyDescent="0.25"/>
    <row r="182" s="81" customFormat="1" x14ac:dyDescent="0.25"/>
    <row r="183" s="81" customFormat="1" x14ac:dyDescent="0.25"/>
    <row r="184" s="81" customFormat="1" x14ac:dyDescent="0.25"/>
    <row r="185" s="81" customFormat="1" x14ac:dyDescent="0.25"/>
    <row r="186" s="81" customFormat="1" x14ac:dyDescent="0.25"/>
    <row r="187" s="81" customFormat="1" x14ac:dyDescent="0.25"/>
    <row r="188" s="81" customFormat="1" x14ac:dyDescent="0.25"/>
    <row r="189" s="81" customFormat="1" x14ac:dyDescent="0.25"/>
    <row r="190" s="81" customFormat="1" x14ac:dyDescent="0.25"/>
    <row r="191" s="81" customFormat="1" x14ac:dyDescent="0.25"/>
    <row r="192" s="81" customFormat="1" x14ac:dyDescent="0.25"/>
    <row r="193" s="81" customFormat="1" x14ac:dyDescent="0.25"/>
    <row r="194" s="81" customFormat="1" x14ac:dyDescent="0.25"/>
    <row r="195" s="81" customFormat="1" x14ac:dyDescent="0.25"/>
    <row r="196" s="81" customFormat="1" x14ac:dyDescent="0.25"/>
    <row r="197" s="81" customFormat="1" x14ac:dyDescent="0.25"/>
    <row r="198" s="81" customFormat="1" x14ac:dyDescent="0.25"/>
    <row r="199" s="81" customFormat="1" x14ac:dyDescent="0.25"/>
    <row r="200" s="81" customFormat="1" x14ac:dyDescent="0.25"/>
    <row r="201" s="81" customFormat="1" x14ac:dyDescent="0.25"/>
    <row r="202" s="81" customFormat="1" x14ac:dyDescent="0.25"/>
    <row r="203" s="81" customFormat="1" x14ac:dyDescent="0.25"/>
    <row r="204" s="81" customFormat="1" x14ac:dyDescent="0.25"/>
    <row r="205" s="81" customFormat="1" x14ac:dyDescent="0.25"/>
    <row r="206" s="81" customFormat="1" x14ac:dyDescent="0.25"/>
    <row r="207" s="81" customFormat="1" x14ac:dyDescent="0.25"/>
    <row r="208" s="81" customFormat="1" x14ac:dyDescent="0.25"/>
    <row r="209" s="81" customFormat="1" x14ac:dyDescent="0.25"/>
    <row r="210" s="81" customFormat="1" x14ac:dyDescent="0.25"/>
    <row r="211" s="81" customFormat="1" x14ac:dyDescent="0.25"/>
    <row r="212" s="81" customFormat="1" x14ac:dyDescent="0.25"/>
    <row r="213" s="81" customFormat="1" x14ac:dyDescent="0.25"/>
    <row r="214" s="81" customFormat="1" x14ac:dyDescent="0.25"/>
    <row r="215" s="81" customFormat="1" x14ac:dyDescent="0.25"/>
    <row r="216" s="81" customFormat="1" x14ac:dyDescent="0.25"/>
    <row r="217" s="81" customFormat="1" x14ac:dyDescent="0.25"/>
    <row r="218" s="81" customFormat="1" x14ac:dyDescent="0.25"/>
    <row r="219" s="81" customFormat="1" x14ac:dyDescent="0.25"/>
    <row r="220" s="81" customFormat="1" x14ac:dyDescent="0.25"/>
    <row r="221" s="81" customFormat="1" x14ac:dyDescent="0.25"/>
    <row r="222" s="81" customFormat="1" x14ac:dyDescent="0.25"/>
    <row r="223" s="81" customFormat="1" x14ac:dyDescent="0.25"/>
    <row r="224" s="81" customFormat="1" x14ac:dyDescent="0.25"/>
    <row r="225" s="81" customFormat="1" x14ac:dyDescent="0.25"/>
    <row r="226" s="81" customFormat="1" x14ac:dyDescent="0.25"/>
    <row r="227" s="81" customFormat="1" x14ac:dyDescent="0.25"/>
    <row r="228" s="81" customFormat="1" x14ac:dyDescent="0.25"/>
    <row r="229" s="81" customFormat="1" x14ac:dyDescent="0.25"/>
    <row r="230" s="81" customFormat="1" x14ac:dyDescent="0.25"/>
    <row r="231" s="81" customFormat="1" x14ac:dyDescent="0.25"/>
    <row r="232" s="81" customFormat="1" x14ac:dyDescent="0.25"/>
    <row r="233" s="81" customFormat="1" x14ac:dyDescent="0.25"/>
    <row r="234" s="81" customFormat="1" x14ac:dyDescent="0.25"/>
    <row r="235" s="81" customFormat="1" x14ac:dyDescent="0.25"/>
    <row r="236" s="81" customFormat="1" x14ac:dyDescent="0.25"/>
    <row r="237" s="81" customFormat="1" x14ac:dyDescent="0.25"/>
    <row r="238" s="81" customFormat="1" x14ac:dyDescent="0.25"/>
    <row r="239" s="81" customFormat="1" x14ac:dyDescent="0.25"/>
    <row r="240" s="81" customFormat="1" x14ac:dyDescent="0.25"/>
    <row r="241" s="81" customFormat="1" x14ac:dyDescent="0.25"/>
    <row r="242" s="81" customFormat="1" x14ac:dyDescent="0.25"/>
    <row r="243" s="81" customFormat="1" x14ac:dyDescent="0.25"/>
    <row r="244" s="81" customFormat="1" x14ac:dyDescent="0.25"/>
    <row r="245" s="81" customFormat="1" x14ac:dyDescent="0.25"/>
    <row r="246" s="81" customFormat="1" x14ac:dyDescent="0.25"/>
    <row r="247" s="81" customFormat="1" x14ac:dyDescent="0.25"/>
    <row r="248" s="81" customFormat="1" x14ac:dyDescent="0.25"/>
    <row r="249" s="81" customFormat="1" x14ac:dyDescent="0.25"/>
    <row r="250" s="81" customFormat="1" x14ac:dyDescent="0.25"/>
    <row r="251" s="81" customFormat="1" x14ac:dyDescent="0.25"/>
    <row r="252" s="81" customFormat="1" x14ac:dyDescent="0.25"/>
    <row r="253" s="81" customFormat="1" x14ac:dyDescent="0.25"/>
    <row r="254" s="81" customFormat="1" x14ac:dyDescent="0.25"/>
    <row r="255" s="81" customFormat="1" x14ac:dyDescent="0.25"/>
    <row r="256" s="81" customFormat="1" x14ac:dyDescent="0.25"/>
    <row r="257" s="81" customFormat="1" x14ac:dyDescent="0.25"/>
    <row r="258" s="81" customFormat="1" x14ac:dyDescent="0.25"/>
    <row r="259" s="81" customFormat="1" x14ac:dyDescent="0.25"/>
    <row r="260" s="81" customFormat="1" x14ac:dyDescent="0.25"/>
    <row r="261" s="81" customFormat="1" x14ac:dyDescent="0.25"/>
    <row r="262" s="81" customFormat="1" x14ac:dyDescent="0.25"/>
    <row r="263" s="81" customFormat="1" x14ac:dyDescent="0.25"/>
    <row r="264" s="81" customFormat="1" x14ac:dyDescent="0.25"/>
    <row r="265" s="81" customFormat="1" x14ac:dyDescent="0.25"/>
    <row r="266" s="81" customFormat="1" x14ac:dyDescent="0.25"/>
    <row r="267" s="81" customFormat="1" x14ac:dyDescent="0.25"/>
    <row r="268" s="81" customFormat="1" x14ac:dyDescent="0.25"/>
    <row r="269" s="81" customFormat="1" x14ac:dyDescent="0.25"/>
    <row r="270" s="81" customFormat="1" x14ac:dyDescent="0.25"/>
    <row r="271" s="81" customFormat="1" x14ac:dyDescent="0.25"/>
    <row r="272" s="81" customFormat="1" x14ac:dyDescent="0.25"/>
    <row r="273" s="81" customFormat="1" x14ac:dyDescent="0.25"/>
    <row r="274" s="81" customFormat="1" x14ac:dyDescent="0.25"/>
    <row r="275" s="81" customFormat="1" x14ac:dyDescent="0.25"/>
    <row r="276" s="81" customFormat="1" x14ac:dyDescent="0.25"/>
    <row r="277" s="81" customFormat="1" x14ac:dyDescent="0.25"/>
    <row r="278" s="81" customFormat="1" x14ac:dyDescent="0.25"/>
    <row r="279" s="81" customFormat="1" x14ac:dyDescent="0.25"/>
    <row r="280" s="81" customFormat="1" x14ac:dyDescent="0.25"/>
    <row r="281" s="81" customFormat="1" x14ac:dyDescent="0.25"/>
    <row r="282" s="81" customFormat="1" x14ac:dyDescent="0.25"/>
    <row r="283" s="81" customFormat="1" x14ac:dyDescent="0.25"/>
    <row r="284" s="81" customFormat="1" x14ac:dyDescent="0.25"/>
    <row r="285" s="81" customFormat="1" x14ac:dyDescent="0.25"/>
    <row r="286" s="81" customFormat="1" x14ac:dyDescent="0.25"/>
    <row r="287" s="81" customFormat="1" x14ac:dyDescent="0.25"/>
    <row r="288" s="81" customFormat="1" x14ac:dyDescent="0.25"/>
    <row r="289" s="81" customFormat="1" x14ac:dyDescent="0.25"/>
    <row r="290" s="81" customFormat="1" x14ac:dyDescent="0.25"/>
    <row r="291" s="81" customFormat="1" x14ac:dyDescent="0.25"/>
    <row r="292" s="81" customFormat="1" x14ac:dyDescent="0.25"/>
    <row r="293" s="81" customFormat="1" x14ac:dyDescent="0.25"/>
    <row r="294" s="81" customFormat="1" x14ac:dyDescent="0.25"/>
    <row r="295" s="81" customFormat="1" x14ac:dyDescent="0.25"/>
    <row r="296" s="81" customFormat="1" x14ac:dyDescent="0.25"/>
    <row r="297" s="81" customFormat="1" x14ac:dyDescent="0.25"/>
    <row r="298" s="81" customFormat="1" x14ac:dyDescent="0.25"/>
    <row r="299" s="81" customFormat="1" x14ac:dyDescent="0.25"/>
    <row r="300" s="81" customFormat="1" x14ac:dyDescent="0.25"/>
    <row r="301" s="81" customFormat="1" x14ac:dyDescent="0.25"/>
    <row r="302" s="81" customFormat="1" x14ac:dyDescent="0.25"/>
    <row r="303" s="81" customFormat="1" x14ac:dyDescent="0.25"/>
    <row r="304" s="81" customFormat="1" x14ac:dyDescent="0.25"/>
    <row r="305" s="81" customFormat="1" x14ac:dyDescent="0.25"/>
    <row r="306" s="81" customFormat="1" x14ac:dyDescent="0.25"/>
    <row r="307" s="81" customFormat="1" x14ac:dyDescent="0.25"/>
    <row r="308" s="81" customFormat="1" x14ac:dyDescent="0.25"/>
    <row r="309" s="81" customFormat="1" x14ac:dyDescent="0.25"/>
    <row r="310" s="81" customFormat="1" x14ac:dyDescent="0.25"/>
    <row r="311" s="81" customFormat="1" x14ac:dyDescent="0.25"/>
    <row r="312" s="81" customFormat="1" x14ac:dyDescent="0.25"/>
    <row r="313" s="81" customFormat="1" x14ac:dyDescent="0.25"/>
    <row r="314" s="81" customFormat="1" x14ac:dyDescent="0.25"/>
    <row r="315" s="81" customFormat="1" x14ac:dyDescent="0.25"/>
    <row r="316" s="81" customFormat="1" x14ac:dyDescent="0.25"/>
    <row r="317" s="81" customFormat="1" x14ac:dyDescent="0.25"/>
    <row r="318" s="81" customFormat="1" x14ac:dyDescent="0.25"/>
    <row r="319" s="81" customFormat="1" x14ac:dyDescent="0.25"/>
    <row r="320" s="81" customFormat="1" x14ac:dyDescent="0.25"/>
    <row r="321" s="81" customFormat="1" x14ac:dyDescent="0.25"/>
    <row r="322" s="81" customFormat="1" x14ac:dyDescent="0.25"/>
    <row r="323" s="81" customFormat="1" x14ac:dyDescent="0.25"/>
    <row r="324" s="81" customFormat="1" x14ac:dyDescent="0.25"/>
    <row r="325" s="81" customFormat="1" x14ac:dyDescent="0.25"/>
    <row r="326" s="81" customFormat="1" x14ac:dyDescent="0.25"/>
    <row r="327" s="81" customFormat="1" x14ac:dyDescent="0.25"/>
    <row r="328" s="81" customFormat="1" x14ac:dyDescent="0.25"/>
    <row r="329" s="81" customFormat="1" x14ac:dyDescent="0.25"/>
    <row r="330" s="81" customFormat="1" x14ac:dyDescent="0.25"/>
    <row r="331" s="81" customFormat="1" x14ac:dyDescent="0.25"/>
    <row r="332" s="81" customFormat="1" x14ac:dyDescent="0.25"/>
    <row r="333" s="81" customFormat="1" x14ac:dyDescent="0.25"/>
    <row r="334" s="81" customFormat="1" x14ac:dyDescent="0.25"/>
    <row r="335" s="81" customFormat="1" x14ac:dyDescent="0.25"/>
    <row r="336" s="81" customFormat="1" x14ac:dyDescent="0.25"/>
    <row r="337" s="81" customFormat="1" x14ac:dyDescent="0.25"/>
    <row r="338" s="81" customFormat="1" x14ac:dyDescent="0.25"/>
    <row r="339" s="81" customFormat="1" x14ac:dyDescent="0.25"/>
    <row r="340" s="81" customFormat="1" x14ac:dyDescent="0.25"/>
    <row r="341" s="81" customFormat="1" x14ac:dyDescent="0.25"/>
    <row r="342" s="81" customFormat="1" x14ac:dyDescent="0.25"/>
    <row r="343" s="81" customFormat="1" x14ac:dyDescent="0.25"/>
    <row r="344" s="81" customFormat="1" x14ac:dyDescent="0.25"/>
    <row r="345" s="81" customFormat="1" x14ac:dyDescent="0.25"/>
    <row r="346" s="81" customFormat="1" x14ac:dyDescent="0.25"/>
    <row r="347" s="81" customFormat="1" x14ac:dyDescent="0.25"/>
    <row r="348" s="81" customFormat="1" x14ac:dyDescent="0.25"/>
    <row r="349" s="81" customFormat="1" x14ac:dyDescent="0.25"/>
    <row r="350" s="81" customFormat="1" x14ac:dyDescent="0.25"/>
    <row r="351" s="81" customFormat="1" x14ac:dyDescent="0.25"/>
    <row r="352" s="81" customFormat="1" x14ac:dyDescent="0.25"/>
    <row r="353" s="81" customFormat="1" x14ac:dyDescent="0.25"/>
    <row r="354" s="81" customFormat="1" x14ac:dyDescent="0.25"/>
    <row r="355" s="81" customFormat="1" x14ac:dyDescent="0.25"/>
    <row r="356" s="81" customFormat="1" x14ac:dyDescent="0.25"/>
    <row r="357" s="81" customFormat="1" x14ac:dyDescent="0.25"/>
    <row r="358" s="81" customFormat="1" x14ac:dyDescent="0.25"/>
    <row r="359" s="81" customFormat="1" x14ac:dyDescent="0.25"/>
    <row r="360" s="81" customFormat="1" x14ac:dyDescent="0.25"/>
    <row r="361" s="81" customFormat="1" x14ac:dyDescent="0.25"/>
    <row r="362" s="81" customFormat="1" x14ac:dyDescent="0.25"/>
    <row r="363" s="81" customFormat="1" x14ac:dyDescent="0.25"/>
    <row r="364" s="81" customFormat="1" x14ac:dyDescent="0.25"/>
    <row r="365" s="81" customFormat="1" x14ac:dyDescent="0.25"/>
    <row r="366" s="81" customFormat="1" x14ac:dyDescent="0.25"/>
    <row r="367" s="81" customFormat="1" x14ac:dyDescent="0.25"/>
    <row r="368" s="81" customFormat="1" x14ac:dyDescent="0.25"/>
    <row r="369" s="81" customFormat="1" x14ac:dyDescent="0.25"/>
    <row r="370" s="81" customFormat="1" x14ac:dyDescent="0.25"/>
    <row r="371" s="81" customFormat="1" x14ac:dyDescent="0.25"/>
    <row r="372" s="81" customFormat="1" x14ac:dyDescent="0.25"/>
    <row r="373" s="81" customFormat="1" x14ac:dyDescent="0.25"/>
    <row r="374" s="81" customFormat="1" x14ac:dyDescent="0.25"/>
    <row r="375" s="81" customFormat="1" x14ac:dyDescent="0.25"/>
    <row r="376" s="81" customFormat="1" x14ac:dyDescent="0.25"/>
    <row r="377" s="81" customFormat="1" x14ac:dyDescent="0.25"/>
    <row r="378" s="81" customFormat="1" x14ac:dyDescent="0.25"/>
    <row r="379" s="81" customFormat="1" x14ac:dyDescent="0.25"/>
    <row r="380" s="81" customFormat="1" x14ac:dyDescent="0.25"/>
    <row r="381" s="81" customFormat="1" x14ac:dyDescent="0.25"/>
    <row r="382" s="81" customFormat="1" x14ac:dyDescent="0.25"/>
    <row r="383" s="81" customFormat="1" x14ac:dyDescent="0.25"/>
    <row r="384" s="81" customFormat="1" x14ac:dyDescent="0.25"/>
    <row r="385" s="81" customFormat="1" x14ac:dyDescent="0.25"/>
    <row r="386" s="81" customFormat="1" x14ac:dyDescent="0.25"/>
    <row r="387" s="81" customFormat="1" x14ac:dyDescent="0.25"/>
    <row r="388" s="81" customFormat="1" x14ac:dyDescent="0.25"/>
    <row r="389" s="81" customFormat="1" x14ac:dyDescent="0.25"/>
    <row r="390" s="81" customFormat="1" x14ac:dyDescent="0.25"/>
    <row r="391" s="81" customFormat="1" x14ac:dyDescent="0.25"/>
    <row r="392" s="81" customFormat="1" x14ac:dyDescent="0.25"/>
    <row r="393" s="81" customFormat="1" x14ac:dyDescent="0.25"/>
    <row r="394" s="81" customFormat="1" x14ac:dyDescent="0.25"/>
    <row r="395" s="81" customFormat="1" x14ac:dyDescent="0.25"/>
    <row r="396" s="81" customFormat="1" x14ac:dyDescent="0.25"/>
    <row r="397" s="81" customFormat="1" x14ac:dyDescent="0.25"/>
    <row r="398" s="81" customFormat="1" x14ac:dyDescent="0.25"/>
    <row r="399" s="81" customFormat="1" x14ac:dyDescent="0.25"/>
    <row r="400" s="81" customFormat="1" x14ac:dyDescent="0.25"/>
    <row r="401" s="81" customFormat="1" x14ac:dyDescent="0.25"/>
    <row r="402" s="81" customFormat="1" x14ac:dyDescent="0.25"/>
    <row r="403" s="81" customFormat="1" x14ac:dyDescent="0.25"/>
    <row r="404" s="81" customFormat="1" x14ac:dyDescent="0.25"/>
    <row r="405" s="81" customFormat="1" x14ac:dyDescent="0.25"/>
    <row r="406" s="81" customFormat="1" x14ac:dyDescent="0.25"/>
    <row r="407" s="81" customFormat="1" x14ac:dyDescent="0.25"/>
    <row r="408" s="81" customFormat="1" x14ac:dyDescent="0.25"/>
    <row r="409" s="81" customFormat="1" x14ac:dyDescent="0.25"/>
    <row r="410" s="81" customFormat="1" x14ac:dyDescent="0.25"/>
    <row r="411" s="81" customFormat="1" x14ac:dyDescent="0.25"/>
    <row r="412" s="81" customFormat="1" x14ac:dyDescent="0.25"/>
    <row r="413" s="81" customFormat="1" x14ac:dyDescent="0.25"/>
    <row r="414" s="81" customFormat="1" x14ac:dyDescent="0.25"/>
    <row r="415" s="81" customFormat="1" x14ac:dyDescent="0.25"/>
    <row r="416" s="81" customFormat="1" x14ac:dyDescent="0.25"/>
    <row r="417" s="81" customFormat="1" x14ac:dyDescent="0.25"/>
    <row r="418" s="81" customFormat="1" x14ac:dyDescent="0.25"/>
    <row r="419" s="81" customFormat="1" x14ac:dyDescent="0.25"/>
    <row r="420" s="81" customFormat="1" x14ac:dyDescent="0.25"/>
    <row r="421" s="81" customFormat="1" x14ac:dyDescent="0.25"/>
    <row r="422" s="81" customFormat="1" x14ac:dyDescent="0.25"/>
    <row r="423" s="81" customFormat="1" x14ac:dyDescent="0.25"/>
    <row r="424" s="81" customFormat="1" x14ac:dyDescent="0.25"/>
    <row r="425" s="81" customFormat="1" x14ac:dyDescent="0.25"/>
    <row r="426" s="81" customFormat="1" x14ac:dyDescent="0.25"/>
    <row r="427" s="81" customFormat="1" x14ac:dyDescent="0.25"/>
    <row r="428" s="81" customFormat="1" x14ac:dyDescent="0.25"/>
    <row r="429" s="81" customFormat="1" x14ac:dyDescent="0.25"/>
    <row r="430" s="81" customFormat="1" x14ac:dyDescent="0.25"/>
    <row r="431" s="81" customFormat="1" x14ac:dyDescent="0.25"/>
    <row r="432" s="81" customFormat="1" x14ac:dyDescent="0.25"/>
    <row r="433" s="81" customFormat="1" x14ac:dyDescent="0.25"/>
    <row r="434" s="81" customFormat="1" x14ac:dyDescent="0.25"/>
    <row r="435" s="81" customFormat="1" x14ac:dyDescent="0.25"/>
    <row r="436" s="81" customFormat="1" x14ac:dyDescent="0.25"/>
    <row r="437" s="81" customFormat="1" x14ac:dyDescent="0.25"/>
    <row r="438" s="81" customFormat="1" x14ac:dyDescent="0.25"/>
    <row r="439" s="81" customFormat="1" x14ac:dyDescent="0.25"/>
    <row r="440" s="81" customFormat="1" x14ac:dyDescent="0.25"/>
    <row r="441" s="81" customFormat="1" x14ac:dyDescent="0.25"/>
    <row r="442" s="81" customFormat="1" x14ac:dyDescent="0.25"/>
    <row r="443" s="81" customFormat="1" x14ac:dyDescent="0.25"/>
    <row r="444" s="81" customFormat="1" x14ac:dyDescent="0.25"/>
    <row r="445" s="81" customFormat="1" x14ac:dyDescent="0.25"/>
    <row r="446" s="81" customFormat="1" x14ac:dyDescent="0.25"/>
    <row r="447" s="81" customFormat="1" x14ac:dyDescent="0.25"/>
    <row r="448" s="81" customFormat="1" x14ac:dyDescent="0.25"/>
    <row r="449" s="81" customFormat="1" x14ac:dyDescent="0.25"/>
    <row r="450" s="81" customFormat="1" x14ac:dyDescent="0.25"/>
    <row r="451" s="81" customFormat="1" x14ac:dyDescent="0.25"/>
    <row r="452" s="81" customFormat="1" x14ac:dyDescent="0.25"/>
    <row r="453" s="81" customFormat="1" x14ac:dyDescent="0.25"/>
    <row r="454" s="81" customFormat="1" x14ac:dyDescent="0.25"/>
    <row r="455" s="81" customFormat="1" x14ac:dyDescent="0.25"/>
    <row r="456" s="81" customFormat="1" x14ac:dyDescent="0.25"/>
    <row r="457" s="81" customFormat="1" x14ac:dyDescent="0.25"/>
    <row r="458" s="81" customFormat="1" x14ac:dyDescent="0.25"/>
    <row r="459" s="81" customFormat="1" x14ac:dyDescent="0.25"/>
    <row r="460" s="81" customFormat="1" x14ac:dyDescent="0.25"/>
    <row r="461" s="81" customFormat="1" x14ac:dyDescent="0.25"/>
    <row r="462" s="81" customFormat="1" x14ac:dyDescent="0.25"/>
    <row r="463" s="81" customFormat="1" x14ac:dyDescent="0.25"/>
    <row r="464" s="81" customFormat="1" x14ac:dyDescent="0.25"/>
    <row r="465" s="81" customFormat="1" x14ac:dyDescent="0.25"/>
    <row r="466" s="81" customFormat="1" x14ac:dyDescent="0.25"/>
    <row r="467" s="81" customFormat="1" x14ac:dyDescent="0.25"/>
    <row r="468" s="81" customFormat="1" x14ac:dyDescent="0.25"/>
    <row r="469" s="81" customFormat="1" x14ac:dyDescent="0.25"/>
    <row r="470" s="81" customFormat="1" x14ac:dyDescent="0.25"/>
    <row r="471" s="81" customFormat="1" x14ac:dyDescent="0.25"/>
    <row r="472" s="81" customFormat="1" x14ac:dyDescent="0.25"/>
    <row r="473" s="81" customFormat="1" x14ac:dyDescent="0.25"/>
    <row r="474" s="81" customFormat="1" x14ac:dyDescent="0.25"/>
    <row r="475" s="81" customFormat="1" x14ac:dyDescent="0.25"/>
    <row r="476" s="81" customFormat="1" x14ac:dyDescent="0.25"/>
    <row r="477" s="81" customFormat="1" x14ac:dyDescent="0.25"/>
    <row r="478" s="81" customFormat="1" x14ac:dyDescent="0.25"/>
    <row r="479" s="81" customFormat="1" x14ac:dyDescent="0.25"/>
    <row r="480" s="81" customFormat="1" x14ac:dyDescent="0.25"/>
    <row r="481" s="81" customFormat="1" x14ac:dyDescent="0.25"/>
    <row r="482" s="81" customFormat="1" x14ac:dyDescent="0.25"/>
    <row r="483" s="81" customFormat="1" x14ac:dyDescent="0.25"/>
    <row r="484" s="81" customFormat="1" x14ac:dyDescent="0.25"/>
    <row r="485" s="81" customFormat="1" x14ac:dyDescent="0.25"/>
    <row r="486" s="81" customFormat="1" x14ac:dyDescent="0.25"/>
    <row r="487" s="81" customFormat="1" x14ac:dyDescent="0.25"/>
    <row r="488" s="81" customFormat="1" x14ac:dyDescent="0.25"/>
    <row r="489" s="81" customFormat="1" x14ac:dyDescent="0.25"/>
    <row r="490" s="81" customFormat="1" x14ac:dyDescent="0.25"/>
    <row r="491" s="81" customFormat="1" x14ac:dyDescent="0.25"/>
    <row r="492" s="81" customFormat="1" x14ac:dyDescent="0.25"/>
    <row r="493" s="81" customFormat="1" x14ac:dyDescent="0.25"/>
    <row r="494" s="81" customFormat="1" x14ac:dyDescent="0.25"/>
    <row r="495" s="81" customFormat="1" x14ac:dyDescent="0.25"/>
    <row r="496" s="81" customFormat="1" x14ac:dyDescent="0.25"/>
    <row r="497" s="81" customFormat="1" x14ac:dyDescent="0.25"/>
    <row r="498" s="81" customFormat="1" x14ac:dyDescent="0.25"/>
    <row r="499" s="81" customFormat="1" x14ac:dyDescent="0.25"/>
    <row r="500" s="81" customFormat="1" x14ac:dyDescent="0.25"/>
    <row r="501" s="81" customFormat="1" x14ac:dyDescent="0.25"/>
    <row r="502" s="81" customFormat="1" x14ac:dyDescent="0.25"/>
    <row r="503" s="81" customFormat="1" x14ac:dyDescent="0.25"/>
    <row r="504" s="81" customFormat="1" x14ac:dyDescent="0.25"/>
    <row r="505" s="81" customFormat="1" x14ac:dyDescent="0.25"/>
    <row r="506" s="81" customFormat="1" x14ac:dyDescent="0.25"/>
    <row r="507" s="81" customFormat="1" x14ac:dyDescent="0.25"/>
    <row r="508" s="81" customFormat="1" x14ac:dyDescent="0.25"/>
    <row r="509" s="81" customFormat="1" x14ac:dyDescent="0.25"/>
    <row r="510" s="81" customFormat="1" x14ac:dyDescent="0.25"/>
    <row r="511" s="81" customFormat="1" x14ac:dyDescent="0.25"/>
    <row r="512" s="81" customFormat="1" x14ac:dyDescent="0.25"/>
    <row r="513" s="81" customFormat="1" x14ac:dyDescent="0.25"/>
    <row r="514" s="81" customFormat="1" x14ac:dyDescent="0.25"/>
    <row r="515" s="81" customFormat="1" x14ac:dyDescent="0.25"/>
    <row r="516" s="81" customFormat="1" x14ac:dyDescent="0.25"/>
    <row r="517" s="81" customFormat="1" x14ac:dyDescent="0.25"/>
    <row r="518" s="81" customFormat="1" x14ac:dyDescent="0.25"/>
    <row r="519" s="81" customFormat="1" x14ac:dyDescent="0.25"/>
    <row r="520" s="81" customFormat="1" x14ac:dyDescent="0.25"/>
    <row r="521" s="81" customFormat="1" x14ac:dyDescent="0.25"/>
    <row r="522" s="81" customFormat="1" x14ac:dyDescent="0.25"/>
    <row r="523" s="81" customFormat="1" x14ac:dyDescent="0.25"/>
    <row r="524" s="81" customFormat="1" x14ac:dyDescent="0.25"/>
    <row r="525" s="81" customFormat="1" x14ac:dyDescent="0.25"/>
    <row r="526" s="81" customFormat="1" x14ac:dyDescent="0.25"/>
    <row r="527" s="81" customFormat="1" x14ac:dyDescent="0.25"/>
    <row r="528" s="81" customFormat="1" x14ac:dyDescent="0.25"/>
    <row r="529" s="81" customFormat="1" x14ac:dyDescent="0.25"/>
    <row r="530" s="81" customFormat="1" x14ac:dyDescent="0.25"/>
    <row r="531" s="81" customFormat="1" x14ac:dyDescent="0.25"/>
    <row r="532" s="81" customFormat="1" x14ac:dyDescent="0.25"/>
    <row r="533" s="81" customFormat="1" x14ac:dyDescent="0.25"/>
    <row r="534" s="81" customFormat="1" x14ac:dyDescent="0.25"/>
    <row r="535" s="81" customFormat="1" x14ac:dyDescent="0.25"/>
    <row r="536" s="81" customFormat="1" x14ac:dyDescent="0.25"/>
    <row r="537" s="81" customFormat="1" x14ac:dyDescent="0.25"/>
    <row r="538" s="81" customFormat="1" x14ac:dyDescent="0.25"/>
    <row r="539" s="81" customFormat="1" x14ac:dyDescent="0.25"/>
    <row r="540" s="81" customFormat="1" x14ac:dyDescent="0.25"/>
    <row r="541" s="81" customFormat="1" x14ac:dyDescent="0.25"/>
    <row r="542" s="81" customFormat="1" x14ac:dyDescent="0.25"/>
    <row r="543" s="81" customFormat="1" x14ac:dyDescent="0.25"/>
    <row r="544" s="81" customFormat="1" x14ac:dyDescent="0.25"/>
    <row r="545" s="81" customFormat="1" x14ac:dyDescent="0.25"/>
    <row r="546" s="81" customFormat="1" x14ac:dyDescent="0.25"/>
    <row r="547" s="81" customFormat="1" x14ac:dyDescent="0.25"/>
    <row r="548" s="81" customFormat="1" x14ac:dyDescent="0.25"/>
    <row r="549" s="81" customFormat="1" x14ac:dyDescent="0.25"/>
    <row r="550" s="81" customFormat="1" x14ac:dyDescent="0.25"/>
    <row r="551" s="81" customFormat="1" x14ac:dyDescent="0.25"/>
    <row r="552" s="81" customFormat="1" x14ac:dyDescent="0.25"/>
    <row r="553" s="81" customFormat="1" x14ac:dyDescent="0.25"/>
    <row r="554" s="81" customFormat="1" x14ac:dyDescent="0.25"/>
    <row r="555" s="81" customFormat="1" x14ac:dyDescent="0.25"/>
    <row r="556" s="81" customFormat="1" x14ac:dyDescent="0.25"/>
    <row r="557" s="81" customFormat="1" x14ac:dyDescent="0.25"/>
    <row r="558" s="81" customFormat="1" x14ac:dyDescent="0.25"/>
    <row r="559" s="81" customFormat="1" x14ac:dyDescent="0.25"/>
    <row r="560" s="81" customFormat="1" x14ac:dyDescent="0.25"/>
    <row r="561" s="81" customFormat="1" x14ac:dyDescent="0.25"/>
    <row r="562" s="81" customFormat="1" x14ac:dyDescent="0.25"/>
    <row r="563" s="81" customFormat="1" x14ac:dyDescent="0.25"/>
    <row r="564" s="81" customFormat="1" x14ac:dyDescent="0.25"/>
    <row r="565" s="81" customFormat="1" x14ac:dyDescent="0.25"/>
    <row r="566" s="81" customFormat="1" x14ac:dyDescent="0.25"/>
    <row r="567" s="81" customFormat="1" x14ac:dyDescent="0.25"/>
    <row r="568" s="81" customFormat="1" x14ac:dyDescent="0.25"/>
    <row r="569" s="81" customFormat="1" x14ac:dyDescent="0.25"/>
    <row r="570" s="81" customFormat="1" x14ac:dyDescent="0.25"/>
    <row r="571" s="81" customFormat="1" x14ac:dyDescent="0.25"/>
    <row r="572" s="81" customFormat="1" x14ac:dyDescent="0.25"/>
    <row r="573" s="81" customFormat="1" x14ac:dyDescent="0.25"/>
    <row r="574" s="81" customFormat="1" x14ac:dyDescent="0.25"/>
    <row r="575" s="81" customFormat="1" x14ac:dyDescent="0.25"/>
    <row r="576" s="81" customFormat="1" x14ac:dyDescent="0.25"/>
    <row r="577" s="81" customFormat="1" x14ac:dyDescent="0.25"/>
    <row r="578" s="81" customFormat="1" x14ac:dyDescent="0.25"/>
    <row r="579" s="81" customFormat="1" x14ac:dyDescent="0.25"/>
    <row r="580" s="81" customFormat="1" x14ac:dyDescent="0.25"/>
    <row r="581" s="81" customFormat="1" x14ac:dyDescent="0.25"/>
    <row r="582" s="81" customFormat="1" x14ac:dyDescent="0.25"/>
    <row r="583" s="81" customFormat="1" x14ac:dyDescent="0.25"/>
    <row r="584" s="81" customFormat="1" x14ac:dyDescent="0.25"/>
    <row r="585" s="81" customFormat="1" x14ac:dyDescent="0.25"/>
    <row r="586" s="81" customFormat="1" x14ac:dyDescent="0.25"/>
    <row r="587" s="81" customFormat="1" x14ac:dyDescent="0.25"/>
    <row r="588" s="81" customFormat="1" x14ac:dyDescent="0.25"/>
    <row r="589" s="81" customFormat="1" x14ac:dyDescent="0.25"/>
    <row r="590" s="81" customFormat="1" x14ac:dyDescent="0.25"/>
    <row r="591" s="81" customFormat="1" x14ac:dyDescent="0.25"/>
    <row r="592" s="81" customFormat="1" x14ac:dyDescent="0.25"/>
    <row r="593" s="81" customFormat="1" x14ac:dyDescent="0.25"/>
    <row r="594" s="81" customFormat="1" x14ac:dyDescent="0.25"/>
    <row r="595" s="81" customFormat="1" x14ac:dyDescent="0.25"/>
    <row r="596" s="81" customFormat="1" x14ac:dyDescent="0.25"/>
    <row r="597" s="81" customFormat="1" x14ac:dyDescent="0.25"/>
    <row r="598" s="81" customFormat="1" x14ac:dyDescent="0.25"/>
    <row r="599" s="81" customFormat="1" x14ac:dyDescent="0.25"/>
    <row r="600" s="81" customFormat="1" x14ac:dyDescent="0.25"/>
    <row r="601" s="81" customFormat="1" x14ac:dyDescent="0.25"/>
    <row r="602" s="81" customFormat="1" x14ac:dyDescent="0.25"/>
    <row r="603" s="81" customFormat="1" x14ac:dyDescent="0.25"/>
    <row r="604" s="81" customFormat="1" x14ac:dyDescent="0.25"/>
    <row r="605" s="81" customFormat="1" x14ac:dyDescent="0.25"/>
    <row r="606" s="81" customFormat="1" x14ac:dyDescent="0.25"/>
    <row r="607" s="81" customFormat="1" x14ac:dyDescent="0.25"/>
    <row r="608" s="81" customFormat="1" x14ac:dyDescent="0.25"/>
    <row r="609" s="81" customFormat="1" x14ac:dyDescent="0.25"/>
    <row r="610" s="81" customFormat="1" x14ac:dyDescent="0.25"/>
    <row r="611" s="81" customFormat="1" x14ac:dyDescent="0.25"/>
    <row r="612" s="81" customFormat="1" x14ac:dyDescent="0.25"/>
    <row r="613" s="81" customFormat="1" x14ac:dyDescent="0.25"/>
    <row r="614" s="81" customFormat="1" x14ac:dyDescent="0.25"/>
    <row r="615" s="81" customFormat="1" x14ac:dyDescent="0.25"/>
    <row r="616" s="81" customFormat="1" x14ac:dyDescent="0.25"/>
    <row r="617" s="81" customFormat="1" x14ac:dyDescent="0.25"/>
    <row r="618" s="81" customFormat="1" x14ac:dyDescent="0.25"/>
    <row r="619" s="81" customFormat="1" x14ac:dyDescent="0.25"/>
    <row r="620" s="81" customFormat="1" x14ac:dyDescent="0.25"/>
    <row r="621" s="81" customFormat="1" x14ac:dyDescent="0.25"/>
    <row r="622" s="81" customFormat="1" x14ac:dyDescent="0.25"/>
    <row r="623" s="81" customFormat="1" x14ac:dyDescent="0.25"/>
    <row r="624" s="81" customFormat="1" x14ac:dyDescent="0.25"/>
    <row r="625" s="81" customFormat="1" x14ac:dyDescent="0.25"/>
    <row r="626" s="81" customFormat="1" x14ac:dyDescent="0.25"/>
    <row r="627" s="81" customFormat="1" x14ac:dyDescent="0.25"/>
    <row r="628" s="81" customFormat="1" x14ac:dyDescent="0.25"/>
    <row r="629" s="81" customFormat="1" x14ac:dyDescent="0.25"/>
    <row r="630" s="81" customFormat="1" x14ac:dyDescent="0.25"/>
    <row r="631" s="81" customFormat="1" x14ac:dyDescent="0.25"/>
    <row r="632" s="81" customFormat="1" x14ac:dyDescent="0.25"/>
    <row r="633" s="81" customFormat="1" x14ac:dyDescent="0.25"/>
    <row r="634" s="81" customFormat="1" x14ac:dyDescent="0.25"/>
    <row r="635" s="81" customFormat="1" x14ac:dyDescent="0.25"/>
    <row r="636" s="81" customFormat="1" x14ac:dyDescent="0.25"/>
    <row r="637" s="81" customFormat="1" x14ac:dyDescent="0.25"/>
    <row r="638" s="81" customFormat="1" x14ac:dyDescent="0.25"/>
    <row r="639" s="81" customFormat="1" x14ac:dyDescent="0.25"/>
    <row r="640" s="81" customFormat="1" x14ac:dyDescent="0.25"/>
    <row r="641" s="81" customFormat="1" x14ac:dyDescent="0.25"/>
    <row r="642" s="81" customFormat="1" x14ac:dyDescent="0.25"/>
    <row r="643" s="81" customFormat="1" x14ac:dyDescent="0.25"/>
    <row r="644" s="81" customFormat="1" x14ac:dyDescent="0.25"/>
    <row r="645" s="81" customFormat="1" x14ac:dyDescent="0.25"/>
    <row r="646" s="81" customFormat="1" x14ac:dyDescent="0.25"/>
    <row r="647" s="81" customFormat="1" x14ac:dyDescent="0.25"/>
    <row r="648" s="81" customFormat="1" x14ac:dyDescent="0.25"/>
    <row r="649" s="81" customFormat="1" x14ac:dyDescent="0.25"/>
    <row r="650" s="81" customFormat="1" x14ac:dyDescent="0.25"/>
    <row r="651" s="81" customFormat="1" x14ac:dyDescent="0.25"/>
    <row r="652" s="81" customFormat="1" x14ac:dyDescent="0.25"/>
    <row r="653" s="81" customFormat="1" x14ac:dyDescent="0.25"/>
    <row r="654" s="81" customFormat="1" x14ac:dyDescent="0.25"/>
    <row r="655" s="81" customFormat="1" x14ac:dyDescent="0.25"/>
    <row r="656" s="81" customFormat="1" x14ac:dyDescent="0.25"/>
    <row r="657" s="81" customFormat="1" x14ac:dyDescent="0.25"/>
    <row r="658" s="81" customFormat="1" x14ac:dyDescent="0.25"/>
    <row r="659" s="81" customFormat="1" x14ac:dyDescent="0.25"/>
    <row r="660" s="81" customFormat="1" x14ac:dyDescent="0.25"/>
    <row r="661" s="81" customFormat="1" x14ac:dyDescent="0.25"/>
    <row r="662" s="81" customFormat="1" x14ac:dyDescent="0.25"/>
    <row r="663" s="81" customFormat="1" x14ac:dyDescent="0.25"/>
    <row r="664" s="81" customFormat="1" x14ac:dyDescent="0.25"/>
    <row r="665" s="81" customFormat="1" x14ac:dyDescent="0.25"/>
    <row r="666" s="81" customFormat="1" x14ac:dyDescent="0.25"/>
    <row r="667" s="81" customFormat="1" x14ac:dyDescent="0.25"/>
    <row r="668" s="81" customFormat="1" x14ac:dyDescent="0.25"/>
    <row r="669" s="81" customFormat="1" x14ac:dyDescent="0.25"/>
    <row r="670" s="81" customFormat="1" x14ac:dyDescent="0.25"/>
    <row r="671" s="81" customFormat="1" x14ac:dyDescent="0.25"/>
    <row r="672" s="81" customFormat="1" x14ac:dyDescent="0.25"/>
    <row r="673" s="81" customFormat="1" x14ac:dyDescent="0.25"/>
    <row r="674" s="81" customFormat="1" x14ac:dyDescent="0.25"/>
    <row r="675" s="81" customFormat="1" x14ac:dyDescent="0.25"/>
    <row r="676" s="81" customFormat="1" x14ac:dyDescent="0.25"/>
    <row r="677" s="81" customFormat="1" x14ac:dyDescent="0.25"/>
    <row r="678" s="81" customFormat="1" x14ac:dyDescent="0.25"/>
    <row r="679" s="81" customFormat="1" x14ac:dyDescent="0.25"/>
    <row r="680" s="81" customFormat="1" x14ac:dyDescent="0.25"/>
    <row r="681" s="81" customFormat="1" x14ac:dyDescent="0.25"/>
    <row r="682" s="81" customFormat="1" x14ac:dyDescent="0.25"/>
    <row r="683" s="81" customFormat="1" x14ac:dyDescent="0.25"/>
    <row r="684" s="81" customFormat="1" x14ac:dyDescent="0.25"/>
    <row r="685" s="81" customFormat="1" x14ac:dyDescent="0.25"/>
    <row r="686" s="81" customFormat="1" x14ac:dyDescent="0.25"/>
    <row r="687" s="81" customFormat="1" x14ac:dyDescent="0.25"/>
    <row r="688" s="81" customFormat="1" x14ac:dyDescent="0.25"/>
    <row r="689" s="81" customFormat="1" x14ac:dyDescent="0.25"/>
    <row r="690" s="81" customFormat="1" x14ac:dyDescent="0.25"/>
    <row r="691" s="81" customFormat="1" x14ac:dyDescent="0.25"/>
    <row r="692" s="81" customFormat="1" x14ac:dyDescent="0.25"/>
    <row r="693" s="81" customFormat="1" x14ac:dyDescent="0.25"/>
    <row r="694" s="81" customFormat="1" x14ac:dyDescent="0.25"/>
    <row r="695" s="81" customFormat="1" x14ac:dyDescent="0.25"/>
    <row r="696" s="81" customFormat="1" x14ac:dyDescent="0.25"/>
    <row r="697" s="81" customFormat="1" x14ac:dyDescent="0.25"/>
    <row r="698" s="81" customFormat="1" x14ac:dyDescent="0.25"/>
    <row r="699" s="81" customFormat="1" x14ac:dyDescent="0.25"/>
    <row r="700" s="81" customFormat="1" x14ac:dyDescent="0.25"/>
    <row r="701" s="81" customFormat="1" x14ac:dyDescent="0.25"/>
    <row r="702" s="81" customFormat="1" x14ac:dyDescent="0.25"/>
    <row r="703" s="81" customFormat="1" x14ac:dyDescent="0.25"/>
    <row r="704" s="81" customFormat="1" x14ac:dyDescent="0.25"/>
    <row r="705" s="81" customFormat="1" x14ac:dyDescent="0.25"/>
    <row r="706" s="81" customFormat="1" x14ac:dyDescent="0.25"/>
    <row r="707" s="81" customFormat="1" x14ac:dyDescent="0.25"/>
    <row r="708" s="81" customFormat="1" x14ac:dyDescent="0.25"/>
    <row r="709" s="81" customFormat="1" x14ac:dyDescent="0.25"/>
    <row r="710" s="81" customFormat="1" x14ac:dyDescent="0.25"/>
    <row r="711" s="81" customFormat="1" x14ac:dyDescent="0.25"/>
    <row r="712" s="81" customFormat="1" x14ac:dyDescent="0.25"/>
    <row r="713" s="81" customFormat="1" x14ac:dyDescent="0.25"/>
    <row r="714" s="81" customFormat="1" x14ac:dyDescent="0.25"/>
    <row r="715" s="81" customFormat="1" x14ac:dyDescent="0.25"/>
    <row r="716" s="81" customFormat="1" x14ac:dyDescent="0.25"/>
    <row r="717" s="81" customFormat="1" x14ac:dyDescent="0.25"/>
    <row r="718" s="81" customFormat="1" x14ac:dyDescent="0.25"/>
    <row r="719" s="81" customFormat="1" x14ac:dyDescent="0.25"/>
    <row r="720" s="81" customFormat="1" x14ac:dyDescent="0.25"/>
    <row r="721" s="81" customFormat="1" x14ac:dyDescent="0.25"/>
    <row r="722" s="81" customFormat="1" x14ac:dyDescent="0.25"/>
    <row r="723" s="81" customFormat="1" x14ac:dyDescent="0.25"/>
    <row r="724" s="81" customFormat="1" x14ac:dyDescent="0.25"/>
    <row r="725" s="81" customFormat="1" x14ac:dyDescent="0.25"/>
    <row r="726" s="81" customFormat="1" x14ac:dyDescent="0.25"/>
    <row r="727" s="81" customFormat="1" x14ac:dyDescent="0.25"/>
    <row r="728" s="81" customFormat="1" x14ac:dyDescent="0.25"/>
    <row r="729" s="81" customFormat="1" x14ac:dyDescent="0.25"/>
    <row r="730" s="81" customFormat="1" x14ac:dyDescent="0.25"/>
    <row r="731" s="81" customFormat="1" x14ac:dyDescent="0.25"/>
    <row r="732" s="81" customFormat="1" x14ac:dyDescent="0.25"/>
    <row r="733" s="81" customFormat="1" x14ac:dyDescent="0.25"/>
    <row r="734" s="81" customFormat="1" x14ac:dyDescent="0.25"/>
    <row r="735" s="81" customFormat="1" x14ac:dyDescent="0.25"/>
    <row r="736" s="81" customFormat="1" x14ac:dyDescent="0.25"/>
    <row r="737" s="81" customFormat="1" x14ac:dyDescent="0.25"/>
    <row r="738" s="81" customFormat="1" x14ac:dyDescent="0.25"/>
    <row r="739" s="81" customFormat="1" x14ac:dyDescent="0.25"/>
    <row r="740" s="81" customFormat="1" x14ac:dyDescent="0.25"/>
    <row r="741" s="81" customFormat="1" x14ac:dyDescent="0.25"/>
    <row r="742" s="81" customFormat="1" x14ac:dyDescent="0.25"/>
    <row r="743" s="81" customFormat="1" x14ac:dyDescent="0.25"/>
    <row r="744" s="81" customFormat="1" x14ac:dyDescent="0.25"/>
    <row r="745" s="81" customFormat="1" x14ac:dyDescent="0.25"/>
    <row r="746" s="81" customFormat="1" x14ac:dyDescent="0.25"/>
    <row r="747" s="81" customFormat="1" x14ac:dyDescent="0.25"/>
    <row r="748" s="81" customFormat="1" x14ac:dyDescent="0.25"/>
    <row r="749" s="81" customFormat="1" x14ac:dyDescent="0.25"/>
    <row r="750" s="81" customFormat="1" x14ac:dyDescent="0.25"/>
    <row r="751" s="81" customFormat="1" x14ac:dyDescent="0.25"/>
    <row r="752" s="81" customFormat="1" x14ac:dyDescent="0.25"/>
    <row r="753" s="81" customFormat="1" x14ac:dyDescent="0.25"/>
    <row r="754" s="81" customFormat="1" x14ac:dyDescent="0.25"/>
    <row r="755" s="81" customFormat="1" x14ac:dyDescent="0.25"/>
    <row r="756" s="81" customFormat="1" x14ac:dyDescent="0.25"/>
    <row r="757" s="81" customFormat="1" x14ac:dyDescent="0.25"/>
    <row r="758" s="81" customFormat="1" x14ac:dyDescent="0.25"/>
    <row r="759" s="81" customFormat="1" x14ac:dyDescent="0.25"/>
    <row r="760" s="81" customFormat="1" x14ac:dyDescent="0.25"/>
    <row r="761" s="81" customFormat="1" x14ac:dyDescent="0.25"/>
    <row r="762" s="81" customFormat="1" x14ac:dyDescent="0.25"/>
    <row r="763" s="81" customFormat="1" x14ac:dyDescent="0.25"/>
    <row r="764" s="81" customFormat="1" x14ac:dyDescent="0.25"/>
    <row r="765" s="81" customFormat="1" x14ac:dyDescent="0.25"/>
    <row r="766" s="81" customFormat="1" x14ac:dyDescent="0.25"/>
    <row r="767" s="81" customFormat="1" x14ac:dyDescent="0.25"/>
    <row r="768" s="81" customFormat="1" x14ac:dyDescent="0.25"/>
    <row r="769" s="81" customFormat="1" x14ac:dyDescent="0.25"/>
    <row r="770" s="81" customFormat="1" x14ac:dyDescent="0.25"/>
    <row r="771" s="81" customFormat="1" x14ac:dyDescent="0.25"/>
    <row r="772" s="81" customFormat="1" x14ac:dyDescent="0.25"/>
    <row r="773" s="81" customFormat="1" x14ac:dyDescent="0.25"/>
    <row r="774" s="81" customFormat="1" x14ac:dyDescent="0.25"/>
    <row r="775" s="81" customFormat="1" x14ac:dyDescent="0.25"/>
    <row r="776" s="81" customFormat="1" x14ac:dyDescent="0.25"/>
    <row r="777" s="81" customFormat="1" x14ac:dyDescent="0.25"/>
    <row r="778" s="81" customFormat="1" x14ac:dyDescent="0.25"/>
    <row r="779" s="81" customFormat="1" x14ac:dyDescent="0.25"/>
    <row r="780" s="81" customFormat="1" x14ac:dyDescent="0.25"/>
    <row r="781" s="81" customFormat="1" x14ac:dyDescent="0.25"/>
    <row r="782" s="81" customFormat="1" x14ac:dyDescent="0.25"/>
    <row r="783" s="81" customFormat="1" x14ac:dyDescent="0.25"/>
    <row r="784" s="81" customFormat="1" x14ac:dyDescent="0.25"/>
    <row r="785" s="81" customFormat="1" x14ac:dyDescent="0.25"/>
    <row r="786" s="81" customFormat="1" x14ac:dyDescent="0.25"/>
    <row r="787" s="81" customFormat="1" x14ac:dyDescent="0.25"/>
    <row r="788" s="81" customFormat="1" x14ac:dyDescent="0.25"/>
    <row r="789" s="81" customFormat="1" x14ac:dyDescent="0.25"/>
    <row r="790" s="81" customFormat="1" x14ac:dyDescent="0.25"/>
    <row r="791" s="81" customFormat="1" x14ac:dyDescent="0.25"/>
    <row r="792" s="81" customFormat="1" x14ac:dyDescent="0.25"/>
    <row r="793" s="81" customFormat="1" x14ac:dyDescent="0.25"/>
    <row r="794" s="81" customFormat="1" x14ac:dyDescent="0.25"/>
    <row r="795" s="81" customFormat="1" x14ac:dyDescent="0.25"/>
    <row r="796" s="81" customFormat="1" x14ac:dyDescent="0.25"/>
    <row r="797" s="81" customFormat="1" x14ac:dyDescent="0.25"/>
    <row r="798" s="81" customFormat="1" x14ac:dyDescent="0.25"/>
    <row r="799" s="81" customFormat="1" x14ac:dyDescent="0.25"/>
    <row r="800" s="81" customFormat="1" x14ac:dyDescent="0.25"/>
    <row r="801" s="81" customFormat="1" x14ac:dyDescent="0.25"/>
    <row r="802" s="81" customFormat="1" x14ac:dyDescent="0.25"/>
    <row r="803" s="81" customFormat="1" x14ac:dyDescent="0.25"/>
    <row r="804" s="81" customFormat="1" x14ac:dyDescent="0.25"/>
    <row r="805" s="81" customFormat="1" x14ac:dyDescent="0.25"/>
    <row r="806" s="81" customFormat="1" x14ac:dyDescent="0.25"/>
    <row r="807" s="81" customFormat="1" x14ac:dyDescent="0.25"/>
    <row r="808" s="81" customFormat="1" x14ac:dyDescent="0.25"/>
    <row r="809" s="81" customFormat="1" x14ac:dyDescent="0.25"/>
    <row r="810" s="81" customFormat="1" x14ac:dyDescent="0.25"/>
    <row r="811" s="81" customFormat="1" x14ac:dyDescent="0.25"/>
    <row r="812" s="81" customFormat="1" x14ac:dyDescent="0.25"/>
    <row r="813" s="81" customFormat="1" x14ac:dyDescent="0.25"/>
    <row r="814" s="81" customFormat="1" x14ac:dyDescent="0.25"/>
    <row r="815" s="81" customFormat="1" x14ac:dyDescent="0.25"/>
    <row r="816" s="81" customFormat="1" x14ac:dyDescent="0.25"/>
    <row r="817" s="81" customFormat="1" x14ac:dyDescent="0.25"/>
    <row r="818" s="81" customFormat="1" x14ac:dyDescent="0.25"/>
    <row r="819" s="81" customFormat="1" x14ac:dyDescent="0.25"/>
    <row r="820" s="81" customFormat="1" x14ac:dyDescent="0.25"/>
    <row r="821" s="81" customFormat="1" x14ac:dyDescent="0.25"/>
    <row r="822" s="81" customFormat="1" x14ac:dyDescent="0.25"/>
    <row r="823" s="81" customFormat="1" x14ac:dyDescent="0.25"/>
    <row r="824" s="81" customFormat="1" x14ac:dyDescent="0.25"/>
    <row r="825" s="81" customFormat="1" x14ac:dyDescent="0.25"/>
    <row r="826" s="81" customFormat="1" x14ac:dyDescent="0.25"/>
    <row r="827" s="81" customFormat="1" x14ac:dyDescent="0.25"/>
    <row r="828" s="81" customFormat="1" x14ac:dyDescent="0.25"/>
    <row r="829" s="81" customFormat="1" x14ac:dyDescent="0.25"/>
    <row r="830" s="81" customFormat="1" x14ac:dyDescent="0.25"/>
    <row r="831" s="81" customFormat="1" x14ac:dyDescent="0.25"/>
    <row r="832" s="81" customFormat="1" x14ac:dyDescent="0.25"/>
    <row r="833" s="81" customFormat="1" x14ac:dyDescent="0.25"/>
    <row r="834" s="81" customFormat="1" x14ac:dyDescent="0.25"/>
    <row r="835" s="81" customFormat="1" x14ac:dyDescent="0.25"/>
    <row r="836" s="81" customFormat="1" x14ac:dyDescent="0.25"/>
    <row r="837" s="81" customFormat="1" x14ac:dyDescent="0.25"/>
    <row r="838" s="81" customFormat="1" x14ac:dyDescent="0.25"/>
    <row r="839" s="81" customFormat="1" x14ac:dyDescent="0.25"/>
    <row r="840" s="81" customFormat="1" x14ac:dyDescent="0.25"/>
    <row r="841" s="81" customFormat="1" x14ac:dyDescent="0.25"/>
    <row r="842" s="81" customFormat="1" x14ac:dyDescent="0.25"/>
    <row r="843" s="81" customFormat="1" x14ac:dyDescent="0.25"/>
    <row r="844" s="81" customFormat="1" x14ac:dyDescent="0.25"/>
    <row r="845" s="81" customFormat="1" x14ac:dyDescent="0.25"/>
    <row r="846" s="81" customFormat="1" x14ac:dyDescent="0.25"/>
    <row r="847" s="81" customFormat="1" x14ac:dyDescent="0.25"/>
    <row r="848" s="81" customFormat="1" x14ac:dyDescent="0.25"/>
    <row r="849" s="81" customFormat="1" x14ac:dyDescent="0.25"/>
    <row r="850" s="81" customFormat="1" x14ac:dyDescent="0.25"/>
    <row r="851" s="81" customFormat="1" x14ac:dyDescent="0.25"/>
    <row r="852" s="81" customFormat="1" x14ac:dyDescent="0.25"/>
    <row r="853" s="81" customFormat="1" x14ac:dyDescent="0.25"/>
    <row r="854" s="81" customFormat="1" x14ac:dyDescent="0.25"/>
    <row r="855" s="81" customFormat="1" x14ac:dyDescent="0.25"/>
    <row r="856" s="81" customFormat="1" x14ac:dyDescent="0.25"/>
    <row r="857" s="81" customFormat="1" x14ac:dyDescent="0.25"/>
    <row r="858" s="81" customFormat="1" x14ac:dyDescent="0.25"/>
    <row r="859" s="81" customFormat="1" x14ac:dyDescent="0.25"/>
    <row r="860" s="81" customFormat="1" x14ac:dyDescent="0.25"/>
    <row r="861" s="81" customFormat="1" x14ac:dyDescent="0.25"/>
    <row r="862" s="81" customFormat="1" x14ac:dyDescent="0.25"/>
    <row r="863" s="81" customFormat="1" x14ac:dyDescent="0.25"/>
    <row r="864" s="81" customFormat="1" x14ac:dyDescent="0.25"/>
    <row r="865" s="81" customFormat="1" x14ac:dyDescent="0.25"/>
    <row r="866" s="81" customFormat="1" x14ac:dyDescent="0.25"/>
    <row r="867" s="81" customFormat="1" x14ac:dyDescent="0.25"/>
    <row r="868" s="81" customFormat="1" x14ac:dyDescent="0.25"/>
    <row r="869" s="81" customFormat="1" x14ac:dyDescent="0.25"/>
    <row r="870" s="81" customFormat="1" x14ac:dyDescent="0.25"/>
    <row r="871" s="81" customFormat="1" x14ac:dyDescent="0.25"/>
    <row r="872" s="81" customFormat="1" x14ac:dyDescent="0.25"/>
    <row r="873" s="81" customFormat="1" x14ac:dyDescent="0.25"/>
    <row r="874" s="81" customFormat="1" x14ac:dyDescent="0.25"/>
    <row r="875" s="81" customFormat="1" x14ac:dyDescent="0.25"/>
    <row r="876" s="81" customFormat="1" x14ac:dyDescent="0.25"/>
    <row r="877" s="81" customFormat="1" x14ac:dyDescent="0.25"/>
    <row r="878" s="81" customFormat="1" x14ac:dyDescent="0.25"/>
    <row r="879" s="81" customFormat="1" x14ac:dyDescent="0.25"/>
    <row r="880" s="81" customFormat="1" x14ac:dyDescent="0.25"/>
    <row r="881" s="81" customFormat="1" x14ac:dyDescent="0.25"/>
    <row r="882" s="81" customFormat="1" x14ac:dyDescent="0.25"/>
    <row r="883" s="81" customFormat="1" x14ac:dyDescent="0.25"/>
    <row r="884" s="81" customFormat="1" x14ac:dyDescent="0.25"/>
    <row r="885" s="81" customFormat="1" x14ac:dyDescent="0.25"/>
    <row r="886" s="81" customFormat="1" x14ac:dyDescent="0.25"/>
    <row r="887" s="81" customFormat="1" x14ac:dyDescent="0.25"/>
    <row r="888" s="81" customFormat="1" x14ac:dyDescent="0.25"/>
    <row r="889" s="81" customFormat="1" x14ac:dyDescent="0.25"/>
    <row r="890" s="81" customFormat="1" x14ac:dyDescent="0.25"/>
    <row r="891" s="81" customFormat="1" x14ac:dyDescent="0.25"/>
    <row r="892" s="81" customFormat="1" x14ac:dyDescent="0.25"/>
    <row r="893" s="81" customFormat="1" x14ac:dyDescent="0.25"/>
    <row r="894" s="81" customFormat="1" x14ac:dyDescent="0.25"/>
    <row r="895" s="81" customFormat="1" x14ac:dyDescent="0.25"/>
    <row r="896" s="81" customFormat="1" x14ac:dyDescent="0.25"/>
    <row r="897" s="81" customFormat="1" x14ac:dyDescent="0.25"/>
    <row r="898" s="81" customFormat="1" x14ac:dyDescent="0.25"/>
    <row r="899" s="81" customFormat="1" x14ac:dyDescent="0.25"/>
    <row r="900" s="81" customFormat="1" x14ac:dyDescent="0.25"/>
    <row r="901" s="81" customFormat="1" x14ac:dyDescent="0.25"/>
    <row r="902" s="81" customFormat="1" x14ac:dyDescent="0.25"/>
    <row r="903" s="81" customFormat="1" x14ac:dyDescent="0.25"/>
    <row r="904" s="81" customFormat="1" x14ac:dyDescent="0.25"/>
    <row r="905" s="81" customFormat="1" x14ac:dyDescent="0.25"/>
    <row r="906" s="81" customFormat="1" x14ac:dyDescent="0.25"/>
    <row r="907" s="81" customFormat="1" x14ac:dyDescent="0.25"/>
    <row r="908" s="81" customFormat="1" x14ac:dyDescent="0.25"/>
    <row r="909" s="81" customFormat="1" x14ac:dyDescent="0.25"/>
    <row r="910" s="81" customFormat="1" x14ac:dyDescent="0.25"/>
    <row r="911" s="81" customFormat="1" x14ac:dyDescent="0.25"/>
    <row r="912" s="81" customFormat="1" x14ac:dyDescent="0.25"/>
    <row r="913" s="81" customFormat="1" x14ac:dyDescent="0.25"/>
    <row r="914" s="81" customFormat="1" x14ac:dyDescent="0.25"/>
    <row r="915" s="81" customFormat="1" x14ac:dyDescent="0.25"/>
    <row r="916" s="81" customFormat="1" x14ac:dyDescent="0.25"/>
    <row r="917" s="81" customFormat="1" x14ac:dyDescent="0.25"/>
    <row r="918" s="81" customFormat="1" x14ac:dyDescent="0.25"/>
    <row r="919" s="81" customFormat="1" x14ac:dyDescent="0.25"/>
    <row r="920" s="81" customFormat="1" x14ac:dyDescent="0.25"/>
    <row r="921" s="81" customFormat="1" x14ac:dyDescent="0.25"/>
    <row r="922" s="81" customFormat="1" x14ac:dyDescent="0.25"/>
    <row r="923" s="81" customFormat="1" x14ac:dyDescent="0.25"/>
    <row r="924" s="81" customFormat="1" x14ac:dyDescent="0.25"/>
    <row r="925" s="81" customFormat="1" x14ac:dyDescent="0.25"/>
    <row r="926" s="81" customFormat="1" x14ac:dyDescent="0.25"/>
    <row r="927" s="81" customFormat="1" x14ac:dyDescent="0.25"/>
    <row r="928" s="81" customFormat="1" x14ac:dyDescent="0.25"/>
    <row r="929" s="81" customFormat="1" x14ac:dyDescent="0.25"/>
    <row r="930" s="81" customFormat="1" x14ac:dyDescent="0.25"/>
    <row r="931" s="81" customFormat="1" x14ac:dyDescent="0.25"/>
    <row r="932" s="81" customFormat="1" x14ac:dyDescent="0.25"/>
    <row r="933" s="81" customFormat="1" x14ac:dyDescent="0.25"/>
    <row r="934" s="81" customFormat="1" x14ac:dyDescent="0.25"/>
    <row r="935" s="81" customFormat="1" x14ac:dyDescent="0.25"/>
    <row r="936" s="81" customFormat="1" x14ac:dyDescent="0.25"/>
    <row r="937" s="81" customFormat="1" x14ac:dyDescent="0.25"/>
    <row r="938" s="81" customFormat="1" x14ac:dyDescent="0.25"/>
    <row r="939" s="81" customFormat="1" x14ac:dyDescent="0.25"/>
    <row r="940" s="81" customFormat="1" x14ac:dyDescent="0.25"/>
    <row r="941" s="81" customFormat="1" x14ac:dyDescent="0.25"/>
    <row r="942" s="81" customFormat="1" x14ac:dyDescent="0.25"/>
    <row r="943" s="81" customFormat="1" x14ac:dyDescent="0.25"/>
    <row r="944" s="81" customFormat="1" x14ac:dyDescent="0.25"/>
    <row r="945" s="81" customFormat="1" x14ac:dyDescent="0.25"/>
    <row r="946" s="81" customFormat="1" x14ac:dyDescent="0.25"/>
    <row r="947" s="81" customFormat="1" x14ac:dyDescent="0.25"/>
    <row r="948" s="81" customFormat="1" x14ac:dyDescent="0.25"/>
    <row r="949" s="81" customFormat="1" x14ac:dyDescent="0.25"/>
    <row r="950" s="81" customFormat="1" x14ac:dyDescent="0.25"/>
    <row r="951" s="81" customFormat="1" x14ac:dyDescent="0.25"/>
    <row r="952" s="81" customFormat="1" x14ac:dyDescent="0.25"/>
    <row r="953" s="81" customFormat="1" x14ac:dyDescent="0.25"/>
    <row r="954" s="81" customFormat="1" x14ac:dyDescent="0.25"/>
    <row r="955" s="81" customFormat="1" x14ac:dyDescent="0.25"/>
    <row r="956" s="81" customFormat="1" x14ac:dyDescent="0.25"/>
    <row r="957" s="81" customFormat="1" x14ac:dyDescent="0.25"/>
    <row r="958" s="81" customFormat="1" x14ac:dyDescent="0.25"/>
    <row r="959" s="81" customFormat="1" x14ac:dyDescent="0.25"/>
    <row r="960" s="81" customFormat="1" x14ac:dyDescent="0.25"/>
    <row r="961" s="81" customFormat="1" x14ac:dyDescent="0.25"/>
    <row r="962" s="81" customFormat="1" x14ac:dyDescent="0.25"/>
    <row r="963" s="81" customFormat="1" x14ac:dyDescent="0.25"/>
    <row r="964" s="81" customFormat="1" x14ac:dyDescent="0.25"/>
    <row r="965" s="81" customFormat="1" x14ac:dyDescent="0.25"/>
    <row r="966" s="81" customFormat="1" x14ac:dyDescent="0.25"/>
    <row r="967" s="81" customFormat="1" x14ac:dyDescent="0.25"/>
    <row r="968" s="81" customFormat="1" x14ac:dyDescent="0.25"/>
    <row r="969" s="81" customFormat="1" x14ac:dyDescent="0.25"/>
    <row r="970" s="81" customFormat="1" x14ac:dyDescent="0.25"/>
    <row r="971" s="81" customFormat="1" x14ac:dyDescent="0.25"/>
    <row r="972" s="81" customFormat="1" x14ac:dyDescent="0.25"/>
    <row r="973" s="81" customFormat="1" x14ac:dyDescent="0.25"/>
    <row r="974" s="81" customFormat="1" x14ac:dyDescent="0.25"/>
    <row r="975" s="81" customFormat="1" x14ac:dyDescent="0.25"/>
    <row r="976" s="81" customFormat="1" x14ac:dyDescent="0.25"/>
    <row r="977" s="81" customFormat="1" x14ac:dyDescent="0.25"/>
    <row r="978" s="81" customFormat="1" x14ac:dyDescent="0.25"/>
    <row r="979" s="81" customFormat="1" x14ac:dyDescent="0.25"/>
    <row r="980" s="81" customFormat="1" x14ac:dyDescent="0.25"/>
    <row r="981" s="81" customFormat="1" x14ac:dyDescent="0.25"/>
    <row r="982" s="81" customFormat="1" x14ac:dyDescent="0.25"/>
    <row r="983" s="81" customFormat="1" x14ac:dyDescent="0.25"/>
    <row r="984" s="81" customFormat="1" x14ac:dyDescent="0.25"/>
    <row r="985" s="81" customFormat="1" x14ac:dyDescent="0.25"/>
    <row r="986" s="81" customFormat="1" x14ac:dyDescent="0.25"/>
    <row r="987" s="81" customFormat="1" x14ac:dyDescent="0.25"/>
    <row r="988" s="81" customFormat="1" x14ac:dyDescent="0.25"/>
    <row r="989" s="81" customFormat="1" x14ac:dyDescent="0.25"/>
    <row r="990" s="81" customFormat="1" x14ac:dyDescent="0.25"/>
    <row r="991" s="81" customFormat="1" x14ac:dyDescent="0.25"/>
    <row r="992" s="81" customFormat="1" x14ac:dyDescent="0.25"/>
    <row r="993" s="81" customFormat="1" x14ac:dyDescent="0.25"/>
    <row r="994" s="81" customFormat="1" x14ac:dyDescent="0.25"/>
    <row r="995" s="81" customFormat="1" x14ac:dyDescent="0.25"/>
    <row r="996" s="81" customFormat="1" x14ac:dyDescent="0.25"/>
    <row r="997" s="81" customFormat="1" x14ac:dyDescent="0.25"/>
    <row r="998" s="81" customFormat="1" x14ac:dyDescent="0.25"/>
    <row r="999" s="81" customFormat="1" x14ac:dyDescent="0.25"/>
    <row r="1000" s="81" customFormat="1" x14ac:dyDescent="0.25"/>
    <row r="1001" s="81" customFormat="1" x14ac:dyDescent="0.25"/>
    <row r="1002" s="81" customFormat="1" x14ac:dyDescent="0.25"/>
    <row r="1003" s="81" customFormat="1" x14ac:dyDescent="0.25"/>
    <row r="1004" s="81" customFormat="1" x14ac:dyDescent="0.25"/>
    <row r="1005" s="81" customFormat="1" x14ac:dyDescent="0.25"/>
    <row r="1006" s="81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1</v>
      </c>
    </row>
    <row r="3" spans="2:2" x14ac:dyDescent="0.25">
      <c r="B3" t="s">
        <v>59</v>
      </c>
    </row>
    <row r="4" spans="2:2" x14ac:dyDescent="0.25">
      <c r="B4" t="s">
        <v>60</v>
      </c>
    </row>
    <row r="5" spans="2:2" x14ac:dyDescent="0.25">
      <c r="B5" t="s">
        <v>61</v>
      </c>
    </row>
    <row r="6" spans="2:2" x14ac:dyDescent="0.25">
      <c r="B6" t="s">
        <v>62</v>
      </c>
    </row>
    <row r="7" spans="2:2" x14ac:dyDescent="0.25">
      <c r="B7" t="s">
        <v>63</v>
      </c>
    </row>
    <row r="8" spans="2:2" x14ac:dyDescent="0.25">
      <c r="B8" t="s">
        <v>64</v>
      </c>
    </row>
    <row r="9" spans="2:2" x14ac:dyDescent="0.25">
      <c r="B9" t="s">
        <v>65</v>
      </c>
    </row>
    <row r="10" spans="2:2" x14ac:dyDescent="0.25">
      <c r="B10" t="s">
        <v>66</v>
      </c>
    </row>
    <row r="11" spans="2:2" x14ac:dyDescent="0.25">
      <c r="B11" t="s">
        <v>67</v>
      </c>
    </row>
    <row r="12" spans="2:2" x14ac:dyDescent="0.25">
      <c r="B12" t="s">
        <v>68</v>
      </c>
    </row>
    <row r="13" spans="2:2" x14ac:dyDescent="0.25">
      <c r="B13" t="s">
        <v>69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1"/>
  <sheetViews>
    <sheetView showRuler="0" topLeftCell="D8" zoomScale="62" zoomScaleNormal="62" workbookViewId="0">
      <selection activeCell="AC11" activeCellId="13" sqref="Y42 AC40 AC38 AC37 AC35 AC29 AC22 AC21 AC19 AC18 AC16 AC13 AC12 AC11"/>
    </sheetView>
  </sheetViews>
  <sheetFormatPr defaultRowHeight="16.5" x14ac:dyDescent="0.3"/>
  <cols>
    <col min="1" max="1" width="9.140625" style="115"/>
    <col min="2" max="2" width="23.140625" style="115" customWidth="1"/>
    <col min="3" max="3" width="9.140625" style="115"/>
    <col min="4" max="4" width="21.140625" style="115" customWidth="1"/>
    <col min="5" max="5" width="9.140625" style="115"/>
    <col min="6" max="6" width="18.28515625" style="115" customWidth="1"/>
    <col min="7" max="7" width="19.140625" style="115" customWidth="1"/>
    <col min="8" max="9" width="9.140625" style="115"/>
    <col min="10" max="12" width="9.140625" style="113"/>
    <col min="13" max="13" width="11.42578125" style="113" bestFit="1" customWidth="1"/>
    <col min="14" max="23" width="9.140625" style="113"/>
    <col min="24" max="24" width="14.28515625" style="113" customWidth="1"/>
    <col min="25" max="27" width="9.140625" style="113"/>
    <col min="28" max="28" width="13.5703125" style="113" bestFit="1" customWidth="1"/>
    <col min="29" max="257" width="9.140625" style="113"/>
    <col min="258" max="258" width="23.140625" style="113" customWidth="1"/>
    <col min="259" max="259" width="9.140625" style="113"/>
    <col min="260" max="260" width="21.140625" style="113" customWidth="1"/>
    <col min="261" max="261" width="9.140625" style="113"/>
    <col min="262" max="262" width="18.28515625" style="113" customWidth="1"/>
    <col min="263" max="263" width="19.140625" style="113" customWidth="1"/>
    <col min="264" max="279" width="9.140625" style="113"/>
    <col min="280" max="280" width="14.28515625" style="113" customWidth="1"/>
    <col min="281" max="513" width="9.140625" style="113"/>
    <col min="514" max="514" width="23.140625" style="113" customWidth="1"/>
    <col min="515" max="515" width="9.140625" style="113"/>
    <col min="516" max="516" width="21.140625" style="113" customWidth="1"/>
    <col min="517" max="517" width="9.140625" style="113"/>
    <col min="518" max="518" width="18.28515625" style="113" customWidth="1"/>
    <col min="519" max="519" width="19.140625" style="113" customWidth="1"/>
    <col min="520" max="535" width="9.140625" style="113"/>
    <col min="536" max="536" width="14.28515625" style="113" customWidth="1"/>
    <col min="537" max="769" width="9.140625" style="113"/>
    <col min="770" max="770" width="23.140625" style="113" customWidth="1"/>
    <col min="771" max="771" width="9.140625" style="113"/>
    <col min="772" max="772" width="21.140625" style="113" customWidth="1"/>
    <col min="773" max="773" width="9.140625" style="113"/>
    <col min="774" max="774" width="18.28515625" style="113" customWidth="1"/>
    <col min="775" max="775" width="19.140625" style="113" customWidth="1"/>
    <col min="776" max="791" width="9.140625" style="113"/>
    <col min="792" max="792" width="14.28515625" style="113" customWidth="1"/>
    <col min="793" max="1025" width="9.140625" style="113"/>
    <col min="1026" max="1026" width="23.140625" style="113" customWidth="1"/>
    <col min="1027" max="1027" width="9.140625" style="113"/>
    <col min="1028" max="1028" width="21.140625" style="113" customWidth="1"/>
    <col min="1029" max="1029" width="9.140625" style="113"/>
    <col min="1030" max="1030" width="18.28515625" style="113" customWidth="1"/>
    <col min="1031" max="1031" width="19.140625" style="113" customWidth="1"/>
    <col min="1032" max="1047" width="9.140625" style="113"/>
    <col min="1048" max="1048" width="14.28515625" style="113" customWidth="1"/>
    <col min="1049" max="1281" width="9.140625" style="113"/>
    <col min="1282" max="1282" width="23.140625" style="113" customWidth="1"/>
    <col min="1283" max="1283" width="9.140625" style="113"/>
    <col min="1284" max="1284" width="21.140625" style="113" customWidth="1"/>
    <col min="1285" max="1285" width="9.140625" style="113"/>
    <col min="1286" max="1286" width="18.28515625" style="113" customWidth="1"/>
    <col min="1287" max="1287" width="19.140625" style="113" customWidth="1"/>
    <col min="1288" max="1303" width="9.140625" style="113"/>
    <col min="1304" max="1304" width="14.28515625" style="113" customWidth="1"/>
    <col min="1305" max="1537" width="9.140625" style="113"/>
    <col min="1538" max="1538" width="23.140625" style="113" customWidth="1"/>
    <col min="1539" max="1539" width="9.140625" style="113"/>
    <col min="1540" max="1540" width="21.140625" style="113" customWidth="1"/>
    <col min="1541" max="1541" width="9.140625" style="113"/>
    <col min="1542" max="1542" width="18.28515625" style="113" customWidth="1"/>
    <col min="1543" max="1543" width="19.140625" style="113" customWidth="1"/>
    <col min="1544" max="1559" width="9.140625" style="113"/>
    <col min="1560" max="1560" width="14.28515625" style="113" customWidth="1"/>
    <col min="1561" max="1793" width="9.140625" style="113"/>
    <col min="1794" max="1794" width="23.140625" style="113" customWidth="1"/>
    <col min="1795" max="1795" width="9.140625" style="113"/>
    <col min="1796" max="1796" width="21.140625" style="113" customWidth="1"/>
    <col min="1797" max="1797" width="9.140625" style="113"/>
    <col min="1798" max="1798" width="18.28515625" style="113" customWidth="1"/>
    <col min="1799" max="1799" width="19.140625" style="113" customWidth="1"/>
    <col min="1800" max="1815" width="9.140625" style="113"/>
    <col min="1816" max="1816" width="14.28515625" style="113" customWidth="1"/>
    <col min="1817" max="2049" width="9.140625" style="113"/>
    <col min="2050" max="2050" width="23.140625" style="113" customWidth="1"/>
    <col min="2051" max="2051" width="9.140625" style="113"/>
    <col min="2052" max="2052" width="21.140625" style="113" customWidth="1"/>
    <col min="2053" max="2053" width="9.140625" style="113"/>
    <col min="2054" max="2054" width="18.28515625" style="113" customWidth="1"/>
    <col min="2055" max="2055" width="19.140625" style="113" customWidth="1"/>
    <col min="2056" max="2071" width="9.140625" style="113"/>
    <col min="2072" max="2072" width="14.28515625" style="113" customWidth="1"/>
    <col min="2073" max="2305" width="9.140625" style="113"/>
    <col min="2306" max="2306" width="23.140625" style="113" customWidth="1"/>
    <col min="2307" max="2307" width="9.140625" style="113"/>
    <col min="2308" max="2308" width="21.140625" style="113" customWidth="1"/>
    <col min="2309" max="2309" width="9.140625" style="113"/>
    <col min="2310" max="2310" width="18.28515625" style="113" customWidth="1"/>
    <col min="2311" max="2311" width="19.140625" style="113" customWidth="1"/>
    <col min="2312" max="2327" width="9.140625" style="113"/>
    <col min="2328" max="2328" width="14.28515625" style="113" customWidth="1"/>
    <col min="2329" max="2561" width="9.140625" style="113"/>
    <col min="2562" max="2562" width="23.140625" style="113" customWidth="1"/>
    <col min="2563" max="2563" width="9.140625" style="113"/>
    <col min="2564" max="2564" width="21.140625" style="113" customWidth="1"/>
    <col min="2565" max="2565" width="9.140625" style="113"/>
    <col min="2566" max="2566" width="18.28515625" style="113" customWidth="1"/>
    <col min="2567" max="2567" width="19.140625" style="113" customWidth="1"/>
    <col min="2568" max="2583" width="9.140625" style="113"/>
    <col min="2584" max="2584" width="14.28515625" style="113" customWidth="1"/>
    <col min="2585" max="2817" width="9.140625" style="113"/>
    <col min="2818" max="2818" width="23.140625" style="113" customWidth="1"/>
    <col min="2819" max="2819" width="9.140625" style="113"/>
    <col min="2820" max="2820" width="21.140625" style="113" customWidth="1"/>
    <col min="2821" max="2821" width="9.140625" style="113"/>
    <col min="2822" max="2822" width="18.28515625" style="113" customWidth="1"/>
    <col min="2823" max="2823" width="19.140625" style="113" customWidth="1"/>
    <col min="2824" max="2839" width="9.140625" style="113"/>
    <col min="2840" max="2840" width="14.28515625" style="113" customWidth="1"/>
    <col min="2841" max="3073" width="9.140625" style="113"/>
    <col min="3074" max="3074" width="23.140625" style="113" customWidth="1"/>
    <col min="3075" max="3075" width="9.140625" style="113"/>
    <col min="3076" max="3076" width="21.140625" style="113" customWidth="1"/>
    <col min="3077" max="3077" width="9.140625" style="113"/>
    <col min="3078" max="3078" width="18.28515625" style="113" customWidth="1"/>
    <col min="3079" max="3079" width="19.140625" style="113" customWidth="1"/>
    <col min="3080" max="3095" width="9.140625" style="113"/>
    <col min="3096" max="3096" width="14.28515625" style="113" customWidth="1"/>
    <col min="3097" max="3329" width="9.140625" style="113"/>
    <col min="3330" max="3330" width="23.140625" style="113" customWidth="1"/>
    <col min="3331" max="3331" width="9.140625" style="113"/>
    <col min="3332" max="3332" width="21.140625" style="113" customWidth="1"/>
    <col min="3333" max="3333" width="9.140625" style="113"/>
    <col min="3334" max="3334" width="18.28515625" style="113" customWidth="1"/>
    <col min="3335" max="3335" width="19.140625" style="113" customWidth="1"/>
    <col min="3336" max="3351" width="9.140625" style="113"/>
    <col min="3352" max="3352" width="14.28515625" style="113" customWidth="1"/>
    <col min="3353" max="3585" width="9.140625" style="113"/>
    <col min="3586" max="3586" width="23.140625" style="113" customWidth="1"/>
    <col min="3587" max="3587" width="9.140625" style="113"/>
    <col min="3588" max="3588" width="21.140625" style="113" customWidth="1"/>
    <col min="3589" max="3589" width="9.140625" style="113"/>
    <col min="3590" max="3590" width="18.28515625" style="113" customWidth="1"/>
    <col min="3591" max="3591" width="19.140625" style="113" customWidth="1"/>
    <col min="3592" max="3607" width="9.140625" style="113"/>
    <col min="3608" max="3608" width="14.28515625" style="113" customWidth="1"/>
    <col min="3609" max="3841" width="9.140625" style="113"/>
    <col min="3842" max="3842" width="23.140625" style="113" customWidth="1"/>
    <col min="3843" max="3843" width="9.140625" style="113"/>
    <col min="3844" max="3844" width="21.140625" style="113" customWidth="1"/>
    <col min="3845" max="3845" width="9.140625" style="113"/>
    <col min="3846" max="3846" width="18.28515625" style="113" customWidth="1"/>
    <col min="3847" max="3847" width="19.140625" style="113" customWidth="1"/>
    <col min="3848" max="3863" width="9.140625" style="113"/>
    <col min="3864" max="3864" width="14.28515625" style="113" customWidth="1"/>
    <col min="3865" max="4097" width="9.140625" style="113"/>
    <col min="4098" max="4098" width="23.140625" style="113" customWidth="1"/>
    <col min="4099" max="4099" width="9.140625" style="113"/>
    <col min="4100" max="4100" width="21.140625" style="113" customWidth="1"/>
    <col min="4101" max="4101" width="9.140625" style="113"/>
    <col min="4102" max="4102" width="18.28515625" style="113" customWidth="1"/>
    <col min="4103" max="4103" width="19.140625" style="113" customWidth="1"/>
    <col min="4104" max="4119" width="9.140625" style="113"/>
    <col min="4120" max="4120" width="14.28515625" style="113" customWidth="1"/>
    <col min="4121" max="4353" width="9.140625" style="113"/>
    <col min="4354" max="4354" width="23.140625" style="113" customWidth="1"/>
    <col min="4355" max="4355" width="9.140625" style="113"/>
    <col min="4356" max="4356" width="21.140625" style="113" customWidth="1"/>
    <col min="4357" max="4357" width="9.140625" style="113"/>
    <col min="4358" max="4358" width="18.28515625" style="113" customWidth="1"/>
    <col min="4359" max="4359" width="19.140625" style="113" customWidth="1"/>
    <col min="4360" max="4375" width="9.140625" style="113"/>
    <col min="4376" max="4376" width="14.28515625" style="113" customWidth="1"/>
    <col min="4377" max="4609" width="9.140625" style="113"/>
    <col min="4610" max="4610" width="23.140625" style="113" customWidth="1"/>
    <col min="4611" max="4611" width="9.140625" style="113"/>
    <col min="4612" max="4612" width="21.140625" style="113" customWidth="1"/>
    <col min="4613" max="4613" width="9.140625" style="113"/>
    <col min="4614" max="4614" width="18.28515625" style="113" customWidth="1"/>
    <col min="4615" max="4615" width="19.140625" style="113" customWidth="1"/>
    <col min="4616" max="4631" width="9.140625" style="113"/>
    <col min="4632" max="4632" width="14.28515625" style="113" customWidth="1"/>
    <col min="4633" max="4865" width="9.140625" style="113"/>
    <col min="4866" max="4866" width="23.140625" style="113" customWidth="1"/>
    <col min="4867" max="4867" width="9.140625" style="113"/>
    <col min="4868" max="4868" width="21.140625" style="113" customWidth="1"/>
    <col min="4869" max="4869" width="9.140625" style="113"/>
    <col min="4870" max="4870" width="18.28515625" style="113" customWidth="1"/>
    <col min="4871" max="4871" width="19.140625" style="113" customWidth="1"/>
    <col min="4872" max="4887" width="9.140625" style="113"/>
    <col min="4888" max="4888" width="14.28515625" style="113" customWidth="1"/>
    <col min="4889" max="5121" width="9.140625" style="113"/>
    <col min="5122" max="5122" width="23.140625" style="113" customWidth="1"/>
    <col min="5123" max="5123" width="9.140625" style="113"/>
    <col min="5124" max="5124" width="21.140625" style="113" customWidth="1"/>
    <col min="5125" max="5125" width="9.140625" style="113"/>
    <col min="5126" max="5126" width="18.28515625" style="113" customWidth="1"/>
    <col min="5127" max="5127" width="19.140625" style="113" customWidth="1"/>
    <col min="5128" max="5143" width="9.140625" style="113"/>
    <col min="5144" max="5144" width="14.28515625" style="113" customWidth="1"/>
    <col min="5145" max="5377" width="9.140625" style="113"/>
    <col min="5378" max="5378" width="23.140625" style="113" customWidth="1"/>
    <col min="5379" max="5379" width="9.140625" style="113"/>
    <col min="5380" max="5380" width="21.140625" style="113" customWidth="1"/>
    <col min="5381" max="5381" width="9.140625" style="113"/>
    <col min="5382" max="5382" width="18.28515625" style="113" customWidth="1"/>
    <col min="5383" max="5383" width="19.140625" style="113" customWidth="1"/>
    <col min="5384" max="5399" width="9.140625" style="113"/>
    <col min="5400" max="5400" width="14.28515625" style="113" customWidth="1"/>
    <col min="5401" max="5633" width="9.140625" style="113"/>
    <col min="5634" max="5634" width="23.140625" style="113" customWidth="1"/>
    <col min="5635" max="5635" width="9.140625" style="113"/>
    <col min="5636" max="5636" width="21.140625" style="113" customWidth="1"/>
    <col min="5637" max="5637" width="9.140625" style="113"/>
    <col min="5638" max="5638" width="18.28515625" style="113" customWidth="1"/>
    <col min="5639" max="5639" width="19.140625" style="113" customWidth="1"/>
    <col min="5640" max="5655" width="9.140625" style="113"/>
    <col min="5656" max="5656" width="14.28515625" style="113" customWidth="1"/>
    <col min="5657" max="5889" width="9.140625" style="113"/>
    <col min="5890" max="5890" width="23.140625" style="113" customWidth="1"/>
    <col min="5891" max="5891" width="9.140625" style="113"/>
    <col min="5892" max="5892" width="21.140625" style="113" customWidth="1"/>
    <col min="5893" max="5893" width="9.140625" style="113"/>
    <col min="5894" max="5894" width="18.28515625" style="113" customWidth="1"/>
    <col min="5895" max="5895" width="19.140625" style="113" customWidth="1"/>
    <col min="5896" max="5911" width="9.140625" style="113"/>
    <col min="5912" max="5912" width="14.28515625" style="113" customWidth="1"/>
    <col min="5913" max="6145" width="9.140625" style="113"/>
    <col min="6146" max="6146" width="23.140625" style="113" customWidth="1"/>
    <col min="6147" max="6147" width="9.140625" style="113"/>
    <col min="6148" max="6148" width="21.140625" style="113" customWidth="1"/>
    <col min="6149" max="6149" width="9.140625" style="113"/>
    <col min="6150" max="6150" width="18.28515625" style="113" customWidth="1"/>
    <col min="6151" max="6151" width="19.140625" style="113" customWidth="1"/>
    <col min="6152" max="6167" width="9.140625" style="113"/>
    <col min="6168" max="6168" width="14.28515625" style="113" customWidth="1"/>
    <col min="6169" max="6401" width="9.140625" style="113"/>
    <col min="6402" max="6402" width="23.140625" style="113" customWidth="1"/>
    <col min="6403" max="6403" width="9.140625" style="113"/>
    <col min="6404" max="6404" width="21.140625" style="113" customWidth="1"/>
    <col min="6405" max="6405" width="9.140625" style="113"/>
    <col min="6406" max="6406" width="18.28515625" style="113" customWidth="1"/>
    <col min="6407" max="6407" width="19.140625" style="113" customWidth="1"/>
    <col min="6408" max="6423" width="9.140625" style="113"/>
    <col min="6424" max="6424" width="14.28515625" style="113" customWidth="1"/>
    <col min="6425" max="6657" width="9.140625" style="113"/>
    <col min="6658" max="6658" width="23.140625" style="113" customWidth="1"/>
    <col min="6659" max="6659" width="9.140625" style="113"/>
    <col min="6660" max="6660" width="21.140625" style="113" customWidth="1"/>
    <col min="6661" max="6661" width="9.140625" style="113"/>
    <col min="6662" max="6662" width="18.28515625" style="113" customWidth="1"/>
    <col min="6663" max="6663" width="19.140625" style="113" customWidth="1"/>
    <col min="6664" max="6679" width="9.140625" style="113"/>
    <col min="6680" max="6680" width="14.28515625" style="113" customWidth="1"/>
    <col min="6681" max="6913" width="9.140625" style="113"/>
    <col min="6914" max="6914" width="23.140625" style="113" customWidth="1"/>
    <col min="6915" max="6915" width="9.140625" style="113"/>
    <col min="6916" max="6916" width="21.140625" style="113" customWidth="1"/>
    <col min="6917" max="6917" width="9.140625" style="113"/>
    <col min="6918" max="6918" width="18.28515625" style="113" customWidth="1"/>
    <col min="6919" max="6919" width="19.140625" style="113" customWidth="1"/>
    <col min="6920" max="6935" width="9.140625" style="113"/>
    <col min="6936" max="6936" width="14.28515625" style="113" customWidth="1"/>
    <col min="6937" max="7169" width="9.140625" style="113"/>
    <col min="7170" max="7170" width="23.140625" style="113" customWidth="1"/>
    <col min="7171" max="7171" width="9.140625" style="113"/>
    <col min="7172" max="7172" width="21.140625" style="113" customWidth="1"/>
    <col min="7173" max="7173" width="9.140625" style="113"/>
    <col min="7174" max="7174" width="18.28515625" style="113" customWidth="1"/>
    <col min="7175" max="7175" width="19.140625" style="113" customWidth="1"/>
    <col min="7176" max="7191" width="9.140625" style="113"/>
    <col min="7192" max="7192" width="14.28515625" style="113" customWidth="1"/>
    <col min="7193" max="7425" width="9.140625" style="113"/>
    <col min="7426" max="7426" width="23.140625" style="113" customWidth="1"/>
    <col min="7427" max="7427" width="9.140625" style="113"/>
    <col min="7428" max="7428" width="21.140625" style="113" customWidth="1"/>
    <col min="7429" max="7429" width="9.140625" style="113"/>
    <col min="7430" max="7430" width="18.28515625" style="113" customWidth="1"/>
    <col min="7431" max="7431" width="19.140625" style="113" customWidth="1"/>
    <col min="7432" max="7447" width="9.140625" style="113"/>
    <col min="7448" max="7448" width="14.28515625" style="113" customWidth="1"/>
    <col min="7449" max="7681" width="9.140625" style="113"/>
    <col min="7682" max="7682" width="23.140625" style="113" customWidth="1"/>
    <col min="7683" max="7683" width="9.140625" style="113"/>
    <col min="7684" max="7684" width="21.140625" style="113" customWidth="1"/>
    <col min="7685" max="7685" width="9.140625" style="113"/>
    <col min="7686" max="7686" width="18.28515625" style="113" customWidth="1"/>
    <col min="7687" max="7687" width="19.140625" style="113" customWidth="1"/>
    <col min="7688" max="7703" width="9.140625" style="113"/>
    <col min="7704" max="7704" width="14.28515625" style="113" customWidth="1"/>
    <col min="7705" max="7937" width="9.140625" style="113"/>
    <col min="7938" max="7938" width="23.140625" style="113" customWidth="1"/>
    <col min="7939" max="7939" width="9.140625" style="113"/>
    <col min="7940" max="7940" width="21.140625" style="113" customWidth="1"/>
    <col min="7941" max="7941" width="9.140625" style="113"/>
    <col min="7942" max="7942" width="18.28515625" style="113" customWidth="1"/>
    <col min="7943" max="7943" width="19.140625" style="113" customWidth="1"/>
    <col min="7944" max="7959" width="9.140625" style="113"/>
    <col min="7960" max="7960" width="14.28515625" style="113" customWidth="1"/>
    <col min="7961" max="8193" width="9.140625" style="113"/>
    <col min="8194" max="8194" width="23.140625" style="113" customWidth="1"/>
    <col min="8195" max="8195" width="9.140625" style="113"/>
    <col min="8196" max="8196" width="21.140625" style="113" customWidth="1"/>
    <col min="8197" max="8197" width="9.140625" style="113"/>
    <col min="8198" max="8198" width="18.28515625" style="113" customWidth="1"/>
    <col min="8199" max="8199" width="19.140625" style="113" customWidth="1"/>
    <col min="8200" max="8215" width="9.140625" style="113"/>
    <col min="8216" max="8216" width="14.28515625" style="113" customWidth="1"/>
    <col min="8217" max="8449" width="9.140625" style="113"/>
    <col min="8450" max="8450" width="23.140625" style="113" customWidth="1"/>
    <col min="8451" max="8451" width="9.140625" style="113"/>
    <col min="8452" max="8452" width="21.140625" style="113" customWidth="1"/>
    <col min="8453" max="8453" width="9.140625" style="113"/>
    <col min="8454" max="8454" width="18.28515625" style="113" customWidth="1"/>
    <col min="8455" max="8455" width="19.140625" style="113" customWidth="1"/>
    <col min="8456" max="8471" width="9.140625" style="113"/>
    <col min="8472" max="8472" width="14.28515625" style="113" customWidth="1"/>
    <col min="8473" max="8705" width="9.140625" style="113"/>
    <col min="8706" max="8706" width="23.140625" style="113" customWidth="1"/>
    <col min="8707" max="8707" width="9.140625" style="113"/>
    <col min="8708" max="8708" width="21.140625" style="113" customWidth="1"/>
    <col min="8709" max="8709" width="9.140625" style="113"/>
    <col min="8710" max="8710" width="18.28515625" style="113" customWidth="1"/>
    <col min="8711" max="8711" width="19.140625" style="113" customWidth="1"/>
    <col min="8712" max="8727" width="9.140625" style="113"/>
    <col min="8728" max="8728" width="14.28515625" style="113" customWidth="1"/>
    <col min="8729" max="8961" width="9.140625" style="113"/>
    <col min="8962" max="8962" width="23.140625" style="113" customWidth="1"/>
    <col min="8963" max="8963" width="9.140625" style="113"/>
    <col min="8964" max="8964" width="21.140625" style="113" customWidth="1"/>
    <col min="8965" max="8965" width="9.140625" style="113"/>
    <col min="8966" max="8966" width="18.28515625" style="113" customWidth="1"/>
    <col min="8967" max="8967" width="19.140625" style="113" customWidth="1"/>
    <col min="8968" max="8983" width="9.140625" style="113"/>
    <col min="8984" max="8984" width="14.28515625" style="113" customWidth="1"/>
    <col min="8985" max="9217" width="9.140625" style="113"/>
    <col min="9218" max="9218" width="23.140625" style="113" customWidth="1"/>
    <col min="9219" max="9219" width="9.140625" style="113"/>
    <col min="9220" max="9220" width="21.140625" style="113" customWidth="1"/>
    <col min="9221" max="9221" width="9.140625" style="113"/>
    <col min="9222" max="9222" width="18.28515625" style="113" customWidth="1"/>
    <col min="9223" max="9223" width="19.140625" style="113" customWidth="1"/>
    <col min="9224" max="9239" width="9.140625" style="113"/>
    <col min="9240" max="9240" width="14.28515625" style="113" customWidth="1"/>
    <col min="9241" max="9473" width="9.140625" style="113"/>
    <col min="9474" max="9474" width="23.140625" style="113" customWidth="1"/>
    <col min="9475" max="9475" width="9.140625" style="113"/>
    <col min="9476" max="9476" width="21.140625" style="113" customWidth="1"/>
    <col min="9477" max="9477" width="9.140625" style="113"/>
    <col min="9478" max="9478" width="18.28515625" style="113" customWidth="1"/>
    <col min="9479" max="9479" width="19.140625" style="113" customWidth="1"/>
    <col min="9480" max="9495" width="9.140625" style="113"/>
    <col min="9496" max="9496" width="14.28515625" style="113" customWidth="1"/>
    <col min="9497" max="9729" width="9.140625" style="113"/>
    <col min="9730" max="9730" width="23.140625" style="113" customWidth="1"/>
    <col min="9731" max="9731" width="9.140625" style="113"/>
    <col min="9732" max="9732" width="21.140625" style="113" customWidth="1"/>
    <col min="9733" max="9733" width="9.140625" style="113"/>
    <col min="9734" max="9734" width="18.28515625" style="113" customWidth="1"/>
    <col min="9735" max="9735" width="19.140625" style="113" customWidth="1"/>
    <col min="9736" max="9751" width="9.140625" style="113"/>
    <col min="9752" max="9752" width="14.28515625" style="113" customWidth="1"/>
    <col min="9753" max="9985" width="9.140625" style="113"/>
    <col min="9986" max="9986" width="23.140625" style="113" customWidth="1"/>
    <col min="9987" max="9987" width="9.140625" style="113"/>
    <col min="9988" max="9988" width="21.140625" style="113" customWidth="1"/>
    <col min="9989" max="9989" width="9.140625" style="113"/>
    <col min="9990" max="9990" width="18.28515625" style="113" customWidth="1"/>
    <col min="9991" max="9991" width="19.140625" style="113" customWidth="1"/>
    <col min="9992" max="10007" width="9.140625" style="113"/>
    <col min="10008" max="10008" width="14.28515625" style="113" customWidth="1"/>
    <col min="10009" max="10241" width="9.140625" style="113"/>
    <col min="10242" max="10242" width="23.140625" style="113" customWidth="1"/>
    <col min="10243" max="10243" width="9.140625" style="113"/>
    <col min="10244" max="10244" width="21.140625" style="113" customWidth="1"/>
    <col min="10245" max="10245" width="9.140625" style="113"/>
    <col min="10246" max="10246" width="18.28515625" style="113" customWidth="1"/>
    <col min="10247" max="10247" width="19.140625" style="113" customWidth="1"/>
    <col min="10248" max="10263" width="9.140625" style="113"/>
    <col min="10264" max="10264" width="14.28515625" style="113" customWidth="1"/>
    <col min="10265" max="10497" width="9.140625" style="113"/>
    <col min="10498" max="10498" width="23.140625" style="113" customWidth="1"/>
    <col min="10499" max="10499" width="9.140625" style="113"/>
    <col min="10500" max="10500" width="21.140625" style="113" customWidth="1"/>
    <col min="10501" max="10501" width="9.140625" style="113"/>
    <col min="10502" max="10502" width="18.28515625" style="113" customWidth="1"/>
    <col min="10503" max="10503" width="19.140625" style="113" customWidth="1"/>
    <col min="10504" max="10519" width="9.140625" style="113"/>
    <col min="10520" max="10520" width="14.28515625" style="113" customWidth="1"/>
    <col min="10521" max="10753" width="9.140625" style="113"/>
    <col min="10754" max="10754" width="23.140625" style="113" customWidth="1"/>
    <col min="10755" max="10755" width="9.140625" style="113"/>
    <col min="10756" max="10756" width="21.140625" style="113" customWidth="1"/>
    <col min="10757" max="10757" width="9.140625" style="113"/>
    <col min="10758" max="10758" width="18.28515625" style="113" customWidth="1"/>
    <col min="10759" max="10759" width="19.140625" style="113" customWidth="1"/>
    <col min="10760" max="10775" width="9.140625" style="113"/>
    <col min="10776" max="10776" width="14.28515625" style="113" customWidth="1"/>
    <col min="10777" max="11009" width="9.140625" style="113"/>
    <col min="11010" max="11010" width="23.140625" style="113" customWidth="1"/>
    <col min="11011" max="11011" width="9.140625" style="113"/>
    <col min="11012" max="11012" width="21.140625" style="113" customWidth="1"/>
    <col min="11013" max="11013" width="9.140625" style="113"/>
    <col min="11014" max="11014" width="18.28515625" style="113" customWidth="1"/>
    <col min="11015" max="11015" width="19.140625" style="113" customWidth="1"/>
    <col min="11016" max="11031" width="9.140625" style="113"/>
    <col min="11032" max="11032" width="14.28515625" style="113" customWidth="1"/>
    <col min="11033" max="11265" width="9.140625" style="113"/>
    <col min="11266" max="11266" width="23.140625" style="113" customWidth="1"/>
    <col min="11267" max="11267" width="9.140625" style="113"/>
    <col min="11268" max="11268" width="21.140625" style="113" customWidth="1"/>
    <col min="11269" max="11269" width="9.140625" style="113"/>
    <col min="11270" max="11270" width="18.28515625" style="113" customWidth="1"/>
    <col min="11271" max="11271" width="19.140625" style="113" customWidth="1"/>
    <col min="11272" max="11287" width="9.140625" style="113"/>
    <col min="11288" max="11288" width="14.28515625" style="113" customWidth="1"/>
    <col min="11289" max="11521" width="9.140625" style="113"/>
    <col min="11522" max="11522" width="23.140625" style="113" customWidth="1"/>
    <col min="11523" max="11523" width="9.140625" style="113"/>
    <col min="11524" max="11524" width="21.140625" style="113" customWidth="1"/>
    <col min="11525" max="11525" width="9.140625" style="113"/>
    <col min="11526" max="11526" width="18.28515625" style="113" customWidth="1"/>
    <col min="11527" max="11527" width="19.140625" style="113" customWidth="1"/>
    <col min="11528" max="11543" width="9.140625" style="113"/>
    <col min="11544" max="11544" width="14.28515625" style="113" customWidth="1"/>
    <col min="11545" max="11777" width="9.140625" style="113"/>
    <col min="11778" max="11778" width="23.140625" style="113" customWidth="1"/>
    <col min="11779" max="11779" width="9.140625" style="113"/>
    <col min="11780" max="11780" width="21.140625" style="113" customWidth="1"/>
    <col min="11781" max="11781" width="9.140625" style="113"/>
    <col min="11782" max="11782" width="18.28515625" style="113" customWidth="1"/>
    <col min="11783" max="11783" width="19.140625" style="113" customWidth="1"/>
    <col min="11784" max="11799" width="9.140625" style="113"/>
    <col min="11800" max="11800" width="14.28515625" style="113" customWidth="1"/>
    <col min="11801" max="12033" width="9.140625" style="113"/>
    <col min="12034" max="12034" width="23.140625" style="113" customWidth="1"/>
    <col min="12035" max="12035" width="9.140625" style="113"/>
    <col min="12036" max="12036" width="21.140625" style="113" customWidth="1"/>
    <col min="12037" max="12037" width="9.140625" style="113"/>
    <col min="12038" max="12038" width="18.28515625" style="113" customWidth="1"/>
    <col min="12039" max="12039" width="19.140625" style="113" customWidth="1"/>
    <col min="12040" max="12055" width="9.140625" style="113"/>
    <col min="12056" max="12056" width="14.28515625" style="113" customWidth="1"/>
    <col min="12057" max="12289" width="9.140625" style="113"/>
    <col min="12290" max="12290" width="23.140625" style="113" customWidth="1"/>
    <col min="12291" max="12291" width="9.140625" style="113"/>
    <col min="12292" max="12292" width="21.140625" style="113" customWidth="1"/>
    <col min="12293" max="12293" width="9.140625" style="113"/>
    <col min="12294" max="12294" width="18.28515625" style="113" customWidth="1"/>
    <col min="12295" max="12295" width="19.140625" style="113" customWidth="1"/>
    <col min="12296" max="12311" width="9.140625" style="113"/>
    <col min="12312" max="12312" width="14.28515625" style="113" customWidth="1"/>
    <col min="12313" max="12545" width="9.140625" style="113"/>
    <col min="12546" max="12546" width="23.140625" style="113" customWidth="1"/>
    <col min="12547" max="12547" width="9.140625" style="113"/>
    <col min="12548" max="12548" width="21.140625" style="113" customWidth="1"/>
    <col min="12549" max="12549" width="9.140625" style="113"/>
    <col min="12550" max="12550" width="18.28515625" style="113" customWidth="1"/>
    <col min="12551" max="12551" width="19.140625" style="113" customWidth="1"/>
    <col min="12552" max="12567" width="9.140625" style="113"/>
    <col min="12568" max="12568" width="14.28515625" style="113" customWidth="1"/>
    <col min="12569" max="12801" width="9.140625" style="113"/>
    <col min="12802" max="12802" width="23.140625" style="113" customWidth="1"/>
    <col min="12803" max="12803" width="9.140625" style="113"/>
    <col min="12804" max="12804" width="21.140625" style="113" customWidth="1"/>
    <col min="12805" max="12805" width="9.140625" style="113"/>
    <col min="12806" max="12806" width="18.28515625" style="113" customWidth="1"/>
    <col min="12807" max="12807" width="19.140625" style="113" customWidth="1"/>
    <col min="12808" max="12823" width="9.140625" style="113"/>
    <col min="12824" max="12824" width="14.28515625" style="113" customWidth="1"/>
    <col min="12825" max="13057" width="9.140625" style="113"/>
    <col min="13058" max="13058" width="23.140625" style="113" customWidth="1"/>
    <col min="13059" max="13059" width="9.140625" style="113"/>
    <col min="13060" max="13060" width="21.140625" style="113" customWidth="1"/>
    <col min="13061" max="13061" width="9.140625" style="113"/>
    <col min="13062" max="13062" width="18.28515625" style="113" customWidth="1"/>
    <col min="13063" max="13063" width="19.140625" style="113" customWidth="1"/>
    <col min="13064" max="13079" width="9.140625" style="113"/>
    <col min="13080" max="13080" width="14.28515625" style="113" customWidth="1"/>
    <col min="13081" max="13313" width="9.140625" style="113"/>
    <col min="13314" max="13314" width="23.140625" style="113" customWidth="1"/>
    <col min="13315" max="13315" width="9.140625" style="113"/>
    <col min="13316" max="13316" width="21.140625" style="113" customWidth="1"/>
    <col min="13317" max="13317" width="9.140625" style="113"/>
    <col min="13318" max="13318" width="18.28515625" style="113" customWidth="1"/>
    <col min="13319" max="13319" width="19.140625" style="113" customWidth="1"/>
    <col min="13320" max="13335" width="9.140625" style="113"/>
    <col min="13336" max="13336" width="14.28515625" style="113" customWidth="1"/>
    <col min="13337" max="13569" width="9.140625" style="113"/>
    <col min="13570" max="13570" width="23.140625" style="113" customWidth="1"/>
    <col min="13571" max="13571" width="9.140625" style="113"/>
    <col min="13572" max="13572" width="21.140625" style="113" customWidth="1"/>
    <col min="13573" max="13573" width="9.140625" style="113"/>
    <col min="13574" max="13574" width="18.28515625" style="113" customWidth="1"/>
    <col min="13575" max="13575" width="19.140625" style="113" customWidth="1"/>
    <col min="13576" max="13591" width="9.140625" style="113"/>
    <col min="13592" max="13592" width="14.28515625" style="113" customWidth="1"/>
    <col min="13593" max="13825" width="9.140625" style="113"/>
    <col min="13826" max="13826" width="23.140625" style="113" customWidth="1"/>
    <col min="13827" max="13827" width="9.140625" style="113"/>
    <col min="13828" max="13828" width="21.140625" style="113" customWidth="1"/>
    <col min="13829" max="13829" width="9.140625" style="113"/>
    <col min="13830" max="13830" width="18.28515625" style="113" customWidth="1"/>
    <col min="13831" max="13831" width="19.140625" style="113" customWidth="1"/>
    <col min="13832" max="13847" width="9.140625" style="113"/>
    <col min="13848" max="13848" width="14.28515625" style="113" customWidth="1"/>
    <col min="13849" max="14081" width="9.140625" style="113"/>
    <col min="14082" max="14082" width="23.140625" style="113" customWidth="1"/>
    <col min="14083" max="14083" width="9.140625" style="113"/>
    <col min="14084" max="14084" width="21.140625" style="113" customWidth="1"/>
    <col min="14085" max="14085" width="9.140625" style="113"/>
    <col min="14086" max="14086" width="18.28515625" style="113" customWidth="1"/>
    <col min="14087" max="14087" width="19.140625" style="113" customWidth="1"/>
    <col min="14088" max="14103" width="9.140625" style="113"/>
    <col min="14104" max="14104" width="14.28515625" style="113" customWidth="1"/>
    <col min="14105" max="14337" width="9.140625" style="113"/>
    <col min="14338" max="14338" width="23.140625" style="113" customWidth="1"/>
    <col min="14339" max="14339" width="9.140625" style="113"/>
    <col min="14340" max="14340" width="21.140625" style="113" customWidth="1"/>
    <col min="14341" max="14341" width="9.140625" style="113"/>
    <col min="14342" max="14342" width="18.28515625" style="113" customWidth="1"/>
    <col min="14343" max="14343" width="19.140625" style="113" customWidth="1"/>
    <col min="14344" max="14359" width="9.140625" style="113"/>
    <col min="14360" max="14360" width="14.28515625" style="113" customWidth="1"/>
    <col min="14361" max="14593" width="9.140625" style="113"/>
    <col min="14594" max="14594" width="23.140625" style="113" customWidth="1"/>
    <col min="14595" max="14595" width="9.140625" style="113"/>
    <col min="14596" max="14596" width="21.140625" style="113" customWidth="1"/>
    <col min="14597" max="14597" width="9.140625" style="113"/>
    <col min="14598" max="14598" width="18.28515625" style="113" customWidth="1"/>
    <col min="14599" max="14599" width="19.140625" style="113" customWidth="1"/>
    <col min="14600" max="14615" width="9.140625" style="113"/>
    <col min="14616" max="14616" width="14.28515625" style="113" customWidth="1"/>
    <col min="14617" max="14849" width="9.140625" style="113"/>
    <col min="14850" max="14850" width="23.140625" style="113" customWidth="1"/>
    <col min="14851" max="14851" width="9.140625" style="113"/>
    <col min="14852" max="14852" width="21.140625" style="113" customWidth="1"/>
    <col min="14853" max="14853" width="9.140625" style="113"/>
    <col min="14854" max="14854" width="18.28515625" style="113" customWidth="1"/>
    <col min="14855" max="14855" width="19.140625" style="113" customWidth="1"/>
    <col min="14856" max="14871" width="9.140625" style="113"/>
    <col min="14872" max="14872" width="14.28515625" style="113" customWidth="1"/>
    <col min="14873" max="15105" width="9.140625" style="113"/>
    <col min="15106" max="15106" width="23.140625" style="113" customWidth="1"/>
    <col min="15107" max="15107" width="9.140625" style="113"/>
    <col min="15108" max="15108" width="21.140625" style="113" customWidth="1"/>
    <col min="15109" max="15109" width="9.140625" style="113"/>
    <col min="15110" max="15110" width="18.28515625" style="113" customWidth="1"/>
    <col min="15111" max="15111" width="19.140625" style="113" customWidth="1"/>
    <col min="15112" max="15127" width="9.140625" style="113"/>
    <col min="15128" max="15128" width="14.28515625" style="113" customWidth="1"/>
    <col min="15129" max="15361" width="9.140625" style="113"/>
    <col min="15362" max="15362" width="23.140625" style="113" customWidth="1"/>
    <col min="15363" max="15363" width="9.140625" style="113"/>
    <col min="15364" max="15364" width="21.140625" style="113" customWidth="1"/>
    <col min="15365" max="15365" width="9.140625" style="113"/>
    <col min="15366" max="15366" width="18.28515625" style="113" customWidth="1"/>
    <col min="15367" max="15367" width="19.140625" style="113" customWidth="1"/>
    <col min="15368" max="15383" width="9.140625" style="113"/>
    <col min="15384" max="15384" width="14.28515625" style="113" customWidth="1"/>
    <col min="15385" max="15617" width="9.140625" style="113"/>
    <col min="15618" max="15618" width="23.140625" style="113" customWidth="1"/>
    <col min="15619" max="15619" width="9.140625" style="113"/>
    <col min="15620" max="15620" width="21.140625" style="113" customWidth="1"/>
    <col min="15621" max="15621" width="9.140625" style="113"/>
    <col min="15622" max="15622" width="18.28515625" style="113" customWidth="1"/>
    <col min="15623" max="15623" width="19.140625" style="113" customWidth="1"/>
    <col min="15624" max="15639" width="9.140625" style="113"/>
    <col min="15640" max="15640" width="14.28515625" style="113" customWidth="1"/>
    <col min="15641" max="15873" width="9.140625" style="113"/>
    <col min="15874" max="15874" width="23.140625" style="113" customWidth="1"/>
    <col min="15875" max="15875" width="9.140625" style="113"/>
    <col min="15876" max="15876" width="21.140625" style="113" customWidth="1"/>
    <col min="15877" max="15877" width="9.140625" style="113"/>
    <col min="15878" max="15878" width="18.28515625" style="113" customWidth="1"/>
    <col min="15879" max="15879" width="19.140625" style="113" customWidth="1"/>
    <col min="15880" max="15895" width="9.140625" style="113"/>
    <col min="15896" max="15896" width="14.28515625" style="113" customWidth="1"/>
    <col min="15897" max="16129" width="9.140625" style="113"/>
    <col min="16130" max="16130" width="23.140625" style="113" customWidth="1"/>
    <col min="16131" max="16131" width="9.140625" style="113"/>
    <col min="16132" max="16132" width="21.140625" style="113" customWidth="1"/>
    <col min="16133" max="16133" width="9.140625" style="113"/>
    <col min="16134" max="16134" width="18.28515625" style="113" customWidth="1"/>
    <col min="16135" max="16135" width="19.140625" style="113" customWidth="1"/>
    <col min="16136" max="16151" width="9.140625" style="113"/>
    <col min="16152" max="16152" width="14.28515625" style="113" customWidth="1"/>
    <col min="16153" max="16384" width="9.140625" style="113"/>
  </cols>
  <sheetData>
    <row r="1" spans="1:29" x14ac:dyDescent="0.25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1:29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Q2" s="114" t="s">
        <v>62</v>
      </c>
      <c r="R2" s="115" t="s">
        <v>2</v>
      </c>
      <c r="S2" s="114">
        <v>2024</v>
      </c>
      <c r="T2" s="113" t="s">
        <v>3</v>
      </c>
      <c r="W2" s="116"/>
      <c r="X2" s="116"/>
      <c r="Y2" s="116"/>
      <c r="Z2" s="116"/>
      <c r="AA2" s="116"/>
    </row>
    <row r="3" spans="1:29" ht="15" x14ac:dyDescent="0.25">
      <c r="A3" s="302" t="s">
        <v>4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W3" s="116"/>
      <c r="X3" s="116"/>
      <c r="Y3" s="116"/>
      <c r="Z3" s="116"/>
      <c r="AA3" s="116"/>
    </row>
    <row r="4" spans="1:29" ht="15" x14ac:dyDescent="0.25">
      <c r="A4" s="303" t="s">
        <v>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117"/>
      <c r="V4" s="117"/>
      <c r="W4" s="117"/>
      <c r="X4" s="117"/>
      <c r="Y4" s="117"/>
      <c r="Z4" s="117"/>
      <c r="AA4" s="117"/>
    </row>
    <row r="5" spans="1:29" s="115" customFormat="1" ht="27.75" customHeight="1" thickBot="1" x14ac:dyDescent="0.35">
      <c r="A5" s="118"/>
      <c r="B5" s="118"/>
      <c r="C5" s="118"/>
      <c r="D5" s="118"/>
      <c r="E5" s="118"/>
      <c r="F5" s="118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3"/>
      <c r="T5" s="113"/>
      <c r="U5" s="113"/>
      <c r="V5" s="113"/>
      <c r="W5" s="113"/>
      <c r="X5" s="113"/>
      <c r="Y5" s="113"/>
      <c r="Z5" s="113"/>
      <c r="AA5" s="113"/>
    </row>
    <row r="6" spans="1:29" ht="32.25" customHeight="1" thickBot="1" x14ac:dyDescent="0.3">
      <c r="A6" s="305" t="s">
        <v>6</v>
      </c>
      <c r="B6" s="306"/>
      <c r="C6" s="306"/>
      <c r="D6" s="306"/>
      <c r="E6" s="306"/>
      <c r="F6" s="306"/>
      <c r="G6" s="306"/>
      <c r="H6" s="306"/>
      <c r="I6" s="307"/>
      <c r="J6" s="306" t="s">
        <v>7</v>
      </c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7"/>
      <c r="W6" s="310" t="s">
        <v>8</v>
      </c>
      <c r="X6" s="312" t="s">
        <v>9</v>
      </c>
      <c r="Y6" s="313"/>
      <c r="Z6" s="314"/>
      <c r="AA6" s="308" t="s">
        <v>10</v>
      </c>
    </row>
    <row r="7" spans="1:29" ht="171.75" customHeight="1" thickBot="1" x14ac:dyDescent="0.3">
      <c r="A7" s="310" t="s">
        <v>11</v>
      </c>
      <c r="B7" s="310" t="s">
        <v>12</v>
      </c>
      <c r="C7" s="310" t="s">
        <v>13</v>
      </c>
      <c r="D7" s="310" t="s">
        <v>14</v>
      </c>
      <c r="E7" s="310" t="s">
        <v>15</v>
      </c>
      <c r="F7" s="310" t="s">
        <v>16</v>
      </c>
      <c r="G7" s="310" t="s">
        <v>17</v>
      </c>
      <c r="H7" s="310" t="s">
        <v>18</v>
      </c>
      <c r="I7" s="310" t="s">
        <v>19</v>
      </c>
      <c r="J7" s="308" t="s">
        <v>20</v>
      </c>
      <c r="K7" s="310" t="s">
        <v>21</v>
      </c>
      <c r="L7" s="310" t="s">
        <v>22</v>
      </c>
      <c r="M7" s="305" t="s">
        <v>23</v>
      </c>
      <c r="N7" s="306"/>
      <c r="O7" s="306"/>
      <c r="P7" s="306"/>
      <c r="Q7" s="306"/>
      <c r="R7" s="306"/>
      <c r="S7" s="306"/>
      <c r="T7" s="306"/>
      <c r="U7" s="307"/>
      <c r="V7" s="310" t="s">
        <v>24</v>
      </c>
      <c r="W7" s="311"/>
      <c r="X7" s="315"/>
      <c r="Y7" s="316"/>
      <c r="Z7" s="317"/>
      <c r="AA7" s="309"/>
    </row>
    <row r="8" spans="1:29" ht="63.75" customHeight="1" thickBot="1" x14ac:dyDescent="0.3">
      <c r="A8" s="311"/>
      <c r="B8" s="311"/>
      <c r="C8" s="311"/>
      <c r="D8" s="311"/>
      <c r="E8" s="311"/>
      <c r="F8" s="311"/>
      <c r="G8" s="311"/>
      <c r="H8" s="311"/>
      <c r="I8" s="311"/>
      <c r="J8" s="309"/>
      <c r="K8" s="311"/>
      <c r="L8" s="311"/>
      <c r="M8" s="310" t="s">
        <v>25</v>
      </c>
      <c r="N8" s="305" t="s">
        <v>26</v>
      </c>
      <c r="O8" s="306"/>
      <c r="P8" s="307"/>
      <c r="Q8" s="305" t="s">
        <v>27</v>
      </c>
      <c r="R8" s="306"/>
      <c r="S8" s="306"/>
      <c r="T8" s="307"/>
      <c r="U8" s="310" t="s">
        <v>28</v>
      </c>
      <c r="V8" s="311"/>
      <c r="W8" s="311"/>
      <c r="X8" s="310" t="s">
        <v>29</v>
      </c>
      <c r="Y8" s="310" t="s">
        <v>30</v>
      </c>
      <c r="Z8" s="310" t="s">
        <v>31</v>
      </c>
      <c r="AA8" s="309"/>
    </row>
    <row r="9" spans="1:29" ht="71.25" customHeight="1" thickBot="1" x14ac:dyDescent="0.3">
      <c r="A9" s="311"/>
      <c r="B9" s="311"/>
      <c r="C9" s="311"/>
      <c r="D9" s="311"/>
      <c r="E9" s="311"/>
      <c r="F9" s="311"/>
      <c r="G9" s="311"/>
      <c r="H9" s="311"/>
      <c r="I9" s="311"/>
      <c r="J9" s="309"/>
      <c r="K9" s="311"/>
      <c r="L9" s="311"/>
      <c r="M9" s="311"/>
      <c r="N9" s="120" t="s">
        <v>32</v>
      </c>
      <c r="O9" s="120" t="s">
        <v>33</v>
      </c>
      <c r="P9" s="120" t="s">
        <v>34</v>
      </c>
      <c r="Q9" s="120" t="s">
        <v>35</v>
      </c>
      <c r="R9" s="120" t="s">
        <v>36</v>
      </c>
      <c r="S9" s="120" t="s">
        <v>37</v>
      </c>
      <c r="T9" s="120" t="s">
        <v>38</v>
      </c>
      <c r="U9" s="311"/>
      <c r="V9" s="311"/>
      <c r="W9" s="311"/>
      <c r="X9" s="311"/>
      <c r="Y9" s="311"/>
      <c r="Z9" s="311"/>
      <c r="AA9" s="309"/>
    </row>
    <row r="10" spans="1:29" ht="17.25" customHeight="1" thickBot="1" x14ac:dyDescent="0.3">
      <c r="A10" s="121">
        <v>1</v>
      </c>
      <c r="B10" s="121">
        <v>2</v>
      </c>
      <c r="C10" s="121">
        <v>3</v>
      </c>
      <c r="D10" s="121">
        <v>4</v>
      </c>
      <c r="E10" s="121">
        <v>5</v>
      </c>
      <c r="F10" s="121">
        <v>6</v>
      </c>
      <c r="G10" s="121">
        <v>7</v>
      </c>
      <c r="H10" s="121">
        <v>8</v>
      </c>
      <c r="I10" s="121">
        <v>9</v>
      </c>
      <c r="J10" s="121">
        <v>10</v>
      </c>
      <c r="K10" s="121">
        <v>11</v>
      </c>
      <c r="L10" s="121">
        <v>12</v>
      </c>
      <c r="M10" s="121">
        <v>13</v>
      </c>
      <c r="N10" s="121">
        <v>14</v>
      </c>
      <c r="O10" s="121">
        <v>15</v>
      </c>
      <c r="P10" s="121">
        <v>16</v>
      </c>
      <c r="Q10" s="121">
        <v>17</v>
      </c>
      <c r="R10" s="121">
        <v>18</v>
      </c>
      <c r="S10" s="121">
        <v>19</v>
      </c>
      <c r="T10" s="121">
        <v>20</v>
      </c>
      <c r="U10" s="121">
        <v>21</v>
      </c>
      <c r="V10" s="121">
        <v>22</v>
      </c>
      <c r="W10" s="121">
        <v>23</v>
      </c>
      <c r="X10" s="121">
        <v>24</v>
      </c>
      <c r="Y10" s="121">
        <v>25</v>
      </c>
      <c r="Z10" s="121">
        <v>26</v>
      </c>
      <c r="AA10" s="121">
        <v>27</v>
      </c>
    </row>
    <row r="11" spans="1:29" s="124" customFormat="1" ht="73.5" customHeight="1" x14ac:dyDescent="0.25">
      <c r="A11" s="122">
        <v>1</v>
      </c>
      <c r="B11" s="122" t="s">
        <v>47</v>
      </c>
      <c r="C11" s="122" t="s">
        <v>53</v>
      </c>
      <c r="D11" s="122" t="s">
        <v>113</v>
      </c>
      <c r="E11" s="122" t="s">
        <v>42</v>
      </c>
      <c r="F11" s="122" t="s">
        <v>197</v>
      </c>
      <c r="G11" s="122" t="s">
        <v>198</v>
      </c>
      <c r="H11" s="122" t="s">
        <v>45</v>
      </c>
      <c r="I11" s="122">
        <v>4.75</v>
      </c>
      <c r="J11" s="122" t="s">
        <v>74</v>
      </c>
      <c r="K11" s="122"/>
      <c r="L11" s="122"/>
      <c r="M11" s="122">
        <v>82</v>
      </c>
      <c r="N11" s="122">
        <v>0</v>
      </c>
      <c r="O11" s="122">
        <v>0</v>
      </c>
      <c r="P11" s="122">
        <v>82</v>
      </c>
      <c r="Q11" s="122">
        <v>0</v>
      </c>
      <c r="R11" s="122">
        <v>0</v>
      </c>
      <c r="S11" s="122">
        <v>0</v>
      </c>
      <c r="T11" s="122">
        <v>82</v>
      </c>
      <c r="U11" s="122">
        <v>0</v>
      </c>
      <c r="V11" s="122">
        <v>44</v>
      </c>
      <c r="W11" s="122"/>
      <c r="X11" s="123" t="s">
        <v>199</v>
      </c>
      <c r="Y11" s="122" t="s">
        <v>183</v>
      </c>
      <c r="Z11" s="122" t="s">
        <v>46</v>
      </c>
      <c r="AA11" s="122">
        <v>1</v>
      </c>
      <c r="AB11" s="124">
        <f>M11*I11</f>
        <v>389.5</v>
      </c>
      <c r="AC11" s="124">
        <f>V11*I11</f>
        <v>209</v>
      </c>
    </row>
    <row r="12" spans="1:29" s="126" customFormat="1" ht="66.75" customHeight="1" x14ac:dyDescent="0.25">
      <c r="A12" s="122">
        <v>2</v>
      </c>
      <c r="B12" s="122" t="s">
        <v>47</v>
      </c>
      <c r="C12" s="122" t="s">
        <v>40</v>
      </c>
      <c r="D12" s="122" t="s">
        <v>200</v>
      </c>
      <c r="E12" s="122" t="s">
        <v>73</v>
      </c>
      <c r="F12" s="122" t="s">
        <v>201</v>
      </c>
      <c r="G12" s="122" t="s">
        <v>298</v>
      </c>
      <c r="H12" s="122" t="s">
        <v>45</v>
      </c>
      <c r="I12" s="122">
        <v>2</v>
      </c>
      <c r="J12" s="122" t="s">
        <v>74</v>
      </c>
      <c r="K12" s="122"/>
      <c r="L12" s="122"/>
      <c r="M12" s="122">
        <v>9</v>
      </c>
      <c r="N12" s="122">
        <v>0</v>
      </c>
      <c r="O12" s="122">
        <v>0</v>
      </c>
      <c r="P12" s="122">
        <v>7</v>
      </c>
      <c r="Q12" s="122">
        <v>0</v>
      </c>
      <c r="R12" s="122">
        <v>0</v>
      </c>
      <c r="S12" s="122">
        <v>7</v>
      </c>
      <c r="T12" s="122">
        <v>0</v>
      </c>
      <c r="U12" s="122">
        <v>2</v>
      </c>
      <c r="V12" s="122">
        <v>22</v>
      </c>
      <c r="W12" s="122"/>
      <c r="X12" s="123" t="s">
        <v>202</v>
      </c>
      <c r="Y12" s="122" t="s">
        <v>183</v>
      </c>
      <c r="Z12" s="122" t="s">
        <v>46</v>
      </c>
      <c r="AA12" s="122">
        <v>1</v>
      </c>
      <c r="AB12" s="125">
        <f>M12*I12</f>
        <v>18</v>
      </c>
      <c r="AC12" s="124">
        <f t="shared" ref="AC12:AC32" si="0">V12*I12</f>
        <v>44</v>
      </c>
    </row>
    <row r="13" spans="1:29" s="126" customFormat="1" ht="62.25" customHeight="1" x14ac:dyDescent="0.25">
      <c r="A13" s="122">
        <v>3</v>
      </c>
      <c r="B13" s="122" t="s">
        <v>47</v>
      </c>
      <c r="C13" s="122" t="s">
        <v>40</v>
      </c>
      <c r="D13" s="122" t="s">
        <v>203</v>
      </c>
      <c r="E13" s="122" t="s">
        <v>73</v>
      </c>
      <c r="F13" s="122" t="s">
        <v>204</v>
      </c>
      <c r="G13" s="122" t="s">
        <v>205</v>
      </c>
      <c r="H13" s="122" t="s">
        <v>45</v>
      </c>
      <c r="I13" s="122">
        <v>20.116</v>
      </c>
      <c r="J13" s="122" t="s">
        <v>74</v>
      </c>
      <c r="K13" s="122"/>
      <c r="L13" s="122"/>
      <c r="M13" s="122">
        <v>7</v>
      </c>
      <c r="N13" s="122">
        <v>0</v>
      </c>
      <c r="O13" s="122">
        <v>0</v>
      </c>
      <c r="P13" s="122">
        <v>7</v>
      </c>
      <c r="Q13" s="122">
        <v>0</v>
      </c>
      <c r="R13" s="122">
        <v>0</v>
      </c>
      <c r="S13" s="122">
        <v>7</v>
      </c>
      <c r="T13" s="122">
        <v>0</v>
      </c>
      <c r="U13" s="122">
        <v>0</v>
      </c>
      <c r="V13" s="122">
        <v>22</v>
      </c>
      <c r="W13" s="122"/>
      <c r="X13" s="123" t="s">
        <v>206</v>
      </c>
      <c r="Y13" s="122" t="s">
        <v>183</v>
      </c>
      <c r="Z13" s="122" t="s">
        <v>46</v>
      </c>
      <c r="AA13" s="122">
        <v>1</v>
      </c>
      <c r="AB13" s="125">
        <f>M13*I13</f>
        <v>140.81200000000001</v>
      </c>
      <c r="AC13" s="124">
        <f t="shared" si="0"/>
        <v>442.55200000000002</v>
      </c>
    </row>
    <row r="14" spans="1:29" s="131" customFormat="1" ht="51" customHeight="1" x14ac:dyDescent="0.25">
      <c r="A14" s="122">
        <v>4</v>
      </c>
      <c r="B14" s="127" t="s">
        <v>47</v>
      </c>
      <c r="C14" s="127" t="s">
        <v>40</v>
      </c>
      <c r="D14" s="127" t="s">
        <v>207</v>
      </c>
      <c r="E14" s="127" t="s">
        <v>73</v>
      </c>
      <c r="F14" s="127" t="s">
        <v>208</v>
      </c>
      <c r="G14" s="128" t="s">
        <v>209</v>
      </c>
      <c r="H14" s="127" t="s">
        <v>45</v>
      </c>
      <c r="I14" s="129">
        <v>3</v>
      </c>
      <c r="J14" s="127" t="s">
        <v>74</v>
      </c>
      <c r="K14" s="127"/>
      <c r="L14" s="127"/>
      <c r="M14" s="127">
        <v>45</v>
      </c>
      <c r="N14" s="127">
        <v>0</v>
      </c>
      <c r="O14" s="127">
        <v>0</v>
      </c>
      <c r="P14" s="127">
        <v>45</v>
      </c>
      <c r="Q14" s="127">
        <v>0</v>
      </c>
      <c r="R14" s="127">
        <v>0</v>
      </c>
      <c r="S14" s="127">
        <v>0</v>
      </c>
      <c r="T14" s="127">
        <v>45</v>
      </c>
      <c r="U14" s="127">
        <v>0</v>
      </c>
      <c r="V14" s="127">
        <v>24</v>
      </c>
      <c r="W14" s="127"/>
      <c r="X14" s="128" t="s">
        <v>210</v>
      </c>
      <c r="Y14" s="127" t="s">
        <v>109</v>
      </c>
      <c r="Z14" s="127" t="s">
        <v>46</v>
      </c>
      <c r="AA14" s="127">
        <v>0</v>
      </c>
      <c r="AB14" s="130"/>
      <c r="AC14" s="124">
        <f>V14*I14</f>
        <v>72</v>
      </c>
    </row>
    <row r="15" spans="1:29" s="131" customFormat="1" ht="61.5" customHeight="1" x14ac:dyDescent="0.25">
      <c r="A15" s="122">
        <v>5</v>
      </c>
      <c r="B15" s="127" t="s">
        <v>71</v>
      </c>
      <c r="C15" s="127" t="s">
        <v>53</v>
      </c>
      <c r="D15" s="127" t="s">
        <v>72</v>
      </c>
      <c r="E15" s="127" t="s">
        <v>73</v>
      </c>
      <c r="F15" s="127" t="s">
        <v>211</v>
      </c>
      <c r="G15" s="128" t="s">
        <v>212</v>
      </c>
      <c r="H15" s="127" t="s">
        <v>45</v>
      </c>
      <c r="I15" s="127">
        <v>11.75</v>
      </c>
      <c r="J15" s="127" t="s">
        <v>74</v>
      </c>
      <c r="K15" s="127"/>
      <c r="L15" s="127"/>
      <c r="M15" s="127">
        <v>165</v>
      </c>
      <c r="N15" s="127">
        <v>0</v>
      </c>
      <c r="O15" s="127">
        <v>0</v>
      </c>
      <c r="P15" s="127">
        <v>165</v>
      </c>
      <c r="Q15" s="127">
        <v>0</v>
      </c>
      <c r="R15" s="127">
        <v>0</v>
      </c>
      <c r="S15" s="127">
        <v>0</v>
      </c>
      <c r="T15" s="127">
        <v>165</v>
      </c>
      <c r="U15" s="127">
        <v>0</v>
      </c>
      <c r="V15" s="127">
        <v>87</v>
      </c>
      <c r="W15" s="127"/>
      <c r="X15" s="128" t="s">
        <v>213</v>
      </c>
      <c r="Y15" s="127" t="s">
        <v>109</v>
      </c>
      <c r="Z15" s="127" t="s">
        <v>46</v>
      </c>
      <c r="AA15" s="127">
        <v>0</v>
      </c>
      <c r="AB15" s="130"/>
      <c r="AC15" s="124">
        <f t="shared" si="0"/>
        <v>1022.25</v>
      </c>
    </row>
    <row r="16" spans="1:29" s="131" customFormat="1" ht="48" customHeight="1" x14ac:dyDescent="0.25">
      <c r="A16" s="122">
        <v>6</v>
      </c>
      <c r="B16" s="122" t="s">
        <v>47</v>
      </c>
      <c r="C16" s="122" t="s">
        <v>40</v>
      </c>
      <c r="D16" s="122" t="s">
        <v>203</v>
      </c>
      <c r="E16" s="122" t="s">
        <v>73</v>
      </c>
      <c r="F16" s="122" t="s">
        <v>214</v>
      </c>
      <c r="G16" s="122" t="s">
        <v>215</v>
      </c>
      <c r="H16" s="122" t="s">
        <v>45</v>
      </c>
      <c r="I16" s="122">
        <v>6.1159999999999997</v>
      </c>
      <c r="J16" s="122" t="s">
        <v>74</v>
      </c>
      <c r="K16" s="122"/>
      <c r="L16" s="122"/>
      <c r="M16" s="122">
        <v>7</v>
      </c>
      <c r="N16" s="122">
        <v>0</v>
      </c>
      <c r="O16" s="122">
        <v>0</v>
      </c>
      <c r="P16" s="122">
        <v>7</v>
      </c>
      <c r="Q16" s="122">
        <v>0</v>
      </c>
      <c r="R16" s="122">
        <v>0</v>
      </c>
      <c r="S16" s="122">
        <v>7</v>
      </c>
      <c r="T16" s="122">
        <v>0</v>
      </c>
      <c r="U16" s="122">
        <v>0</v>
      </c>
      <c r="V16" s="122">
        <v>21</v>
      </c>
      <c r="W16" s="122"/>
      <c r="X16" s="123" t="s">
        <v>216</v>
      </c>
      <c r="Y16" s="122" t="s">
        <v>183</v>
      </c>
      <c r="Z16" s="122" t="s">
        <v>46</v>
      </c>
      <c r="AA16" s="122">
        <v>1</v>
      </c>
      <c r="AB16" s="130">
        <f>M16*I16</f>
        <v>42.811999999999998</v>
      </c>
      <c r="AC16" s="124">
        <f t="shared" si="0"/>
        <v>128.43599999999998</v>
      </c>
    </row>
    <row r="17" spans="1:29" s="131" customFormat="1" ht="48" customHeight="1" x14ac:dyDescent="0.25">
      <c r="A17" s="122">
        <v>7</v>
      </c>
      <c r="B17" s="127" t="s">
        <v>47</v>
      </c>
      <c r="C17" s="127" t="s">
        <v>40</v>
      </c>
      <c r="D17" s="127" t="s">
        <v>217</v>
      </c>
      <c r="E17" s="127" t="s">
        <v>73</v>
      </c>
      <c r="F17" s="127" t="s">
        <v>218</v>
      </c>
      <c r="G17" s="127" t="s">
        <v>219</v>
      </c>
      <c r="H17" s="127" t="s">
        <v>75</v>
      </c>
      <c r="I17" s="129">
        <v>3</v>
      </c>
      <c r="J17" s="127" t="s">
        <v>74</v>
      </c>
      <c r="K17" s="127"/>
      <c r="L17" s="127"/>
      <c r="M17" s="127">
        <v>1</v>
      </c>
      <c r="N17" s="127">
        <v>0</v>
      </c>
      <c r="O17" s="127">
        <v>0</v>
      </c>
      <c r="P17" s="127">
        <v>1</v>
      </c>
      <c r="Q17" s="127">
        <v>0</v>
      </c>
      <c r="R17" s="127">
        <v>0</v>
      </c>
      <c r="S17" s="127">
        <v>0</v>
      </c>
      <c r="T17" s="127">
        <v>1</v>
      </c>
      <c r="U17" s="127">
        <v>0</v>
      </c>
      <c r="V17" s="127">
        <v>12</v>
      </c>
      <c r="W17" s="127"/>
      <c r="X17" s="127"/>
      <c r="Y17" s="127"/>
      <c r="Z17" s="127"/>
      <c r="AA17" s="127">
        <v>1</v>
      </c>
      <c r="AB17" s="130"/>
      <c r="AC17" s="130"/>
    </row>
    <row r="18" spans="1:29" s="131" customFormat="1" ht="81.75" customHeight="1" x14ac:dyDescent="0.25">
      <c r="A18" s="122">
        <v>8</v>
      </c>
      <c r="B18" s="122" t="s">
        <v>47</v>
      </c>
      <c r="C18" s="122" t="s">
        <v>40</v>
      </c>
      <c r="D18" s="122" t="s">
        <v>203</v>
      </c>
      <c r="E18" s="122" t="s">
        <v>73</v>
      </c>
      <c r="F18" s="122" t="s">
        <v>220</v>
      </c>
      <c r="G18" s="122" t="s">
        <v>221</v>
      </c>
      <c r="H18" s="122" t="s">
        <v>45</v>
      </c>
      <c r="I18" s="132">
        <v>5</v>
      </c>
      <c r="J18" s="122" t="s">
        <v>74</v>
      </c>
      <c r="K18" s="122"/>
      <c r="L18" s="122"/>
      <c r="M18" s="122">
        <v>7</v>
      </c>
      <c r="N18" s="122">
        <v>0</v>
      </c>
      <c r="O18" s="122">
        <v>0</v>
      </c>
      <c r="P18" s="122">
        <v>7</v>
      </c>
      <c r="Q18" s="122">
        <v>0</v>
      </c>
      <c r="R18" s="122">
        <v>0</v>
      </c>
      <c r="S18" s="122">
        <v>7</v>
      </c>
      <c r="T18" s="122">
        <v>0</v>
      </c>
      <c r="U18" s="122">
        <v>0</v>
      </c>
      <c r="V18" s="122">
        <v>16</v>
      </c>
      <c r="W18" s="122"/>
      <c r="X18" s="123" t="s">
        <v>222</v>
      </c>
      <c r="Y18" s="122" t="s">
        <v>183</v>
      </c>
      <c r="Z18" s="122" t="s">
        <v>46</v>
      </c>
      <c r="AA18" s="122">
        <v>1</v>
      </c>
      <c r="AB18" s="130">
        <f>M18*I18</f>
        <v>35</v>
      </c>
      <c r="AC18" s="130">
        <f t="shared" si="0"/>
        <v>80</v>
      </c>
    </row>
    <row r="19" spans="1:29" s="126" customFormat="1" ht="44.25" customHeight="1" x14ac:dyDescent="0.25">
      <c r="A19" s="122">
        <v>9</v>
      </c>
      <c r="B19" s="122" t="s">
        <v>71</v>
      </c>
      <c r="C19" s="122" t="s">
        <v>53</v>
      </c>
      <c r="D19" s="122" t="s">
        <v>125</v>
      </c>
      <c r="E19" s="122" t="s">
        <v>73</v>
      </c>
      <c r="F19" s="122" t="s">
        <v>223</v>
      </c>
      <c r="G19" s="122" t="s">
        <v>224</v>
      </c>
      <c r="H19" s="122" t="s">
        <v>45</v>
      </c>
      <c r="I19" s="122">
        <v>0.95</v>
      </c>
      <c r="J19" s="122" t="s">
        <v>74</v>
      </c>
      <c r="K19" s="122"/>
      <c r="L19" s="122"/>
      <c r="M19" s="122">
        <v>63</v>
      </c>
      <c r="N19" s="122">
        <v>0</v>
      </c>
      <c r="O19" s="122">
        <v>0</v>
      </c>
      <c r="P19" s="122">
        <v>63</v>
      </c>
      <c r="Q19" s="122">
        <v>0</v>
      </c>
      <c r="R19" s="122">
        <v>0</v>
      </c>
      <c r="S19" s="122">
        <v>0</v>
      </c>
      <c r="T19" s="122">
        <v>63</v>
      </c>
      <c r="U19" s="122">
        <v>0</v>
      </c>
      <c r="V19" s="122">
        <v>8</v>
      </c>
      <c r="W19" s="122"/>
      <c r="X19" s="123" t="s">
        <v>225</v>
      </c>
      <c r="Y19" s="122" t="s">
        <v>183</v>
      </c>
      <c r="Z19" s="122" t="s">
        <v>46</v>
      </c>
      <c r="AA19" s="122">
        <v>1</v>
      </c>
      <c r="AB19" s="125">
        <f>M19*I19</f>
        <v>59.849999999999994</v>
      </c>
      <c r="AC19" s="130">
        <f t="shared" si="0"/>
        <v>7.6</v>
      </c>
    </row>
    <row r="20" spans="1:29" s="131" customFormat="1" ht="48" customHeight="1" x14ac:dyDescent="0.25">
      <c r="A20" s="122">
        <v>10</v>
      </c>
      <c r="B20" s="127" t="s">
        <v>71</v>
      </c>
      <c r="C20" s="127" t="s">
        <v>53</v>
      </c>
      <c r="D20" s="127" t="s">
        <v>72</v>
      </c>
      <c r="E20" s="127" t="s">
        <v>73</v>
      </c>
      <c r="F20" s="127" t="s">
        <v>226</v>
      </c>
      <c r="G20" s="128" t="s">
        <v>227</v>
      </c>
      <c r="H20" s="127" t="s">
        <v>45</v>
      </c>
      <c r="I20" s="127">
        <v>5.3330000000000002</v>
      </c>
      <c r="J20" s="127" t="s">
        <v>74</v>
      </c>
      <c r="K20" s="127"/>
      <c r="L20" s="127"/>
      <c r="M20" s="127">
        <v>165</v>
      </c>
      <c r="N20" s="127">
        <v>0</v>
      </c>
      <c r="O20" s="127">
        <v>0</v>
      </c>
      <c r="P20" s="127">
        <v>165</v>
      </c>
      <c r="Q20" s="127">
        <v>0</v>
      </c>
      <c r="R20" s="127">
        <v>0</v>
      </c>
      <c r="S20" s="127">
        <v>0</v>
      </c>
      <c r="T20" s="127">
        <v>165</v>
      </c>
      <c r="U20" s="127">
        <v>0</v>
      </c>
      <c r="V20" s="127">
        <v>91</v>
      </c>
      <c r="W20" s="127"/>
      <c r="X20" s="128" t="s">
        <v>228</v>
      </c>
      <c r="Y20" s="127" t="s">
        <v>109</v>
      </c>
      <c r="Z20" s="127" t="s">
        <v>46</v>
      </c>
      <c r="AA20" s="127">
        <v>0</v>
      </c>
      <c r="AB20" s="130"/>
      <c r="AC20" s="130">
        <f t="shared" si="0"/>
        <v>485.303</v>
      </c>
    </row>
    <row r="21" spans="1:29" s="126" customFormat="1" ht="48" customHeight="1" x14ac:dyDescent="0.25">
      <c r="A21" s="122">
        <v>11</v>
      </c>
      <c r="B21" s="122" t="s">
        <v>71</v>
      </c>
      <c r="C21" s="122" t="s">
        <v>53</v>
      </c>
      <c r="D21" s="122" t="s">
        <v>125</v>
      </c>
      <c r="E21" s="122" t="s">
        <v>73</v>
      </c>
      <c r="F21" s="122" t="s">
        <v>229</v>
      </c>
      <c r="G21" s="122" t="s">
        <v>230</v>
      </c>
      <c r="H21" s="122" t="s">
        <v>45</v>
      </c>
      <c r="I21" s="122">
        <v>1.03</v>
      </c>
      <c r="J21" s="122" t="s">
        <v>74</v>
      </c>
      <c r="K21" s="122"/>
      <c r="L21" s="122"/>
      <c r="M21" s="122">
        <v>63</v>
      </c>
      <c r="N21" s="122">
        <v>0</v>
      </c>
      <c r="O21" s="122">
        <v>0</v>
      </c>
      <c r="P21" s="122">
        <v>63</v>
      </c>
      <c r="Q21" s="122">
        <v>0</v>
      </c>
      <c r="R21" s="122">
        <v>0</v>
      </c>
      <c r="S21" s="122">
        <v>0</v>
      </c>
      <c r="T21" s="122">
        <v>63</v>
      </c>
      <c r="U21" s="122">
        <v>0</v>
      </c>
      <c r="V21" s="122">
        <v>22</v>
      </c>
      <c r="W21" s="122"/>
      <c r="X21" s="123" t="s">
        <v>231</v>
      </c>
      <c r="Y21" s="122" t="s">
        <v>183</v>
      </c>
      <c r="Z21" s="122" t="s">
        <v>46</v>
      </c>
      <c r="AA21" s="122">
        <v>1</v>
      </c>
      <c r="AB21" s="125">
        <f>M21*I21</f>
        <v>64.89</v>
      </c>
      <c r="AC21" s="130">
        <f t="shared" si="0"/>
        <v>22.66</v>
      </c>
    </row>
    <row r="22" spans="1:29" s="126" customFormat="1" ht="48" customHeight="1" x14ac:dyDescent="0.25">
      <c r="A22" s="122">
        <v>12</v>
      </c>
      <c r="B22" s="122" t="s">
        <v>71</v>
      </c>
      <c r="C22" s="122" t="s">
        <v>53</v>
      </c>
      <c r="D22" s="122" t="s">
        <v>125</v>
      </c>
      <c r="E22" s="122" t="s">
        <v>73</v>
      </c>
      <c r="F22" s="123" t="s">
        <v>297</v>
      </c>
      <c r="G22" s="123" t="s">
        <v>232</v>
      </c>
      <c r="H22" s="122" t="s">
        <v>45</v>
      </c>
      <c r="I22" s="122">
        <v>1.7829999999999999</v>
      </c>
      <c r="J22" s="122" t="s">
        <v>74</v>
      </c>
      <c r="K22" s="122"/>
      <c r="L22" s="122"/>
      <c r="M22" s="122">
        <v>63</v>
      </c>
      <c r="N22" s="122">
        <v>0</v>
      </c>
      <c r="O22" s="122">
        <v>0</v>
      </c>
      <c r="P22" s="122">
        <v>63</v>
      </c>
      <c r="Q22" s="122">
        <v>0</v>
      </c>
      <c r="R22" s="122">
        <v>0</v>
      </c>
      <c r="S22" s="122">
        <v>0</v>
      </c>
      <c r="T22" s="122">
        <v>63</v>
      </c>
      <c r="U22" s="122">
        <v>0</v>
      </c>
      <c r="V22" s="122">
        <v>21</v>
      </c>
      <c r="W22" s="122"/>
      <c r="X22" s="123" t="s">
        <v>233</v>
      </c>
      <c r="Y22" s="122" t="s">
        <v>183</v>
      </c>
      <c r="Z22" s="122" t="s">
        <v>46</v>
      </c>
      <c r="AA22" s="122">
        <v>1</v>
      </c>
      <c r="AB22" s="125">
        <f>M22*I22</f>
        <v>112.32899999999999</v>
      </c>
      <c r="AC22" s="130">
        <f t="shared" si="0"/>
        <v>37.442999999999998</v>
      </c>
    </row>
    <row r="23" spans="1:29" s="131" customFormat="1" ht="48" customHeight="1" x14ac:dyDescent="0.25">
      <c r="A23" s="122">
        <v>13</v>
      </c>
      <c r="B23" s="127" t="s">
        <v>234</v>
      </c>
      <c r="C23" s="127" t="s">
        <v>53</v>
      </c>
      <c r="D23" s="127" t="s">
        <v>235</v>
      </c>
      <c r="E23" s="127" t="s">
        <v>236</v>
      </c>
      <c r="F23" s="127" t="s">
        <v>237</v>
      </c>
      <c r="G23" s="128" t="s">
        <v>238</v>
      </c>
      <c r="H23" s="127" t="s">
        <v>45</v>
      </c>
      <c r="I23" s="127">
        <v>5.4160000000000004</v>
      </c>
      <c r="J23" s="128" t="s">
        <v>161</v>
      </c>
      <c r="K23" s="127"/>
      <c r="L23" s="127"/>
      <c r="M23" s="127">
        <v>8</v>
      </c>
      <c r="N23" s="127">
        <v>0</v>
      </c>
      <c r="O23" s="127">
        <v>0</v>
      </c>
      <c r="P23" s="127">
        <v>8</v>
      </c>
      <c r="Q23" s="127">
        <v>0</v>
      </c>
      <c r="R23" s="127">
        <v>0</v>
      </c>
      <c r="S23" s="127">
        <v>8</v>
      </c>
      <c r="T23" s="127">
        <v>0</v>
      </c>
      <c r="U23" s="127">
        <v>0</v>
      </c>
      <c r="V23" s="127">
        <v>12</v>
      </c>
      <c r="W23" s="127"/>
      <c r="X23" s="128" t="s">
        <v>239</v>
      </c>
      <c r="Y23" s="128" t="s">
        <v>109</v>
      </c>
      <c r="Z23" s="127" t="s">
        <v>46</v>
      </c>
      <c r="AA23" s="127">
        <v>0</v>
      </c>
      <c r="AB23" s="130"/>
      <c r="AC23" s="130">
        <f t="shared" si="0"/>
        <v>64.992000000000004</v>
      </c>
    </row>
    <row r="24" spans="1:29" s="131" customFormat="1" ht="48" customHeight="1" x14ac:dyDescent="0.25">
      <c r="A24" s="122">
        <v>14</v>
      </c>
      <c r="B24" s="127" t="s">
        <v>47</v>
      </c>
      <c r="C24" s="127" t="s">
        <v>48</v>
      </c>
      <c r="D24" s="127" t="s">
        <v>240</v>
      </c>
      <c r="E24" s="127" t="s">
        <v>73</v>
      </c>
      <c r="F24" s="127" t="s">
        <v>241</v>
      </c>
      <c r="G24" s="128" t="s">
        <v>242</v>
      </c>
      <c r="H24" s="127" t="s">
        <v>45</v>
      </c>
      <c r="I24" s="129">
        <v>2.5</v>
      </c>
      <c r="J24" s="127" t="s">
        <v>74</v>
      </c>
      <c r="K24" s="127"/>
      <c r="L24" s="127"/>
      <c r="M24" s="127">
        <v>2</v>
      </c>
      <c r="N24" s="127">
        <v>0</v>
      </c>
      <c r="O24" s="127">
        <v>0</v>
      </c>
      <c r="P24" s="127">
        <v>2</v>
      </c>
      <c r="Q24" s="127">
        <v>0</v>
      </c>
      <c r="R24" s="127">
        <v>0</v>
      </c>
      <c r="S24" s="127">
        <v>0</v>
      </c>
      <c r="T24" s="127">
        <v>2</v>
      </c>
      <c r="U24" s="127">
        <v>0</v>
      </c>
      <c r="V24" s="127">
        <v>6</v>
      </c>
      <c r="W24" s="127"/>
      <c r="X24" s="128" t="s">
        <v>243</v>
      </c>
      <c r="Y24" s="128" t="s">
        <v>109</v>
      </c>
      <c r="Z24" s="127" t="s">
        <v>46</v>
      </c>
      <c r="AA24" s="127">
        <v>0</v>
      </c>
      <c r="AB24" s="130"/>
      <c r="AC24" s="130">
        <f t="shared" si="0"/>
        <v>15</v>
      </c>
    </row>
    <row r="25" spans="1:29" s="131" customFormat="1" ht="48" customHeight="1" x14ac:dyDescent="0.25">
      <c r="A25" s="122">
        <v>15</v>
      </c>
      <c r="B25" s="127" t="s">
        <v>71</v>
      </c>
      <c r="C25" s="127" t="s">
        <v>53</v>
      </c>
      <c r="D25" s="127" t="s">
        <v>72</v>
      </c>
      <c r="E25" s="127" t="s">
        <v>73</v>
      </c>
      <c r="F25" s="127" t="s">
        <v>244</v>
      </c>
      <c r="G25" s="128" t="s">
        <v>245</v>
      </c>
      <c r="H25" s="127" t="s">
        <v>45</v>
      </c>
      <c r="I25" s="127">
        <v>6.1660000000000004</v>
      </c>
      <c r="J25" s="127" t="s">
        <v>74</v>
      </c>
      <c r="K25" s="127"/>
      <c r="L25" s="127"/>
      <c r="M25" s="127">
        <v>165</v>
      </c>
      <c r="N25" s="127">
        <v>0</v>
      </c>
      <c r="O25" s="127">
        <v>0</v>
      </c>
      <c r="P25" s="127">
        <v>165</v>
      </c>
      <c r="Q25" s="127">
        <v>0</v>
      </c>
      <c r="R25" s="127">
        <v>0</v>
      </c>
      <c r="S25" s="127">
        <v>0</v>
      </c>
      <c r="T25" s="127">
        <v>165</v>
      </c>
      <c r="U25" s="127">
        <v>0</v>
      </c>
      <c r="V25" s="127">
        <v>38</v>
      </c>
      <c r="W25" s="127"/>
      <c r="X25" s="128" t="s">
        <v>246</v>
      </c>
      <c r="Y25" s="128" t="s">
        <v>109</v>
      </c>
      <c r="Z25" s="127" t="s">
        <v>46</v>
      </c>
      <c r="AA25" s="127">
        <v>0</v>
      </c>
      <c r="AB25" s="130"/>
      <c r="AC25" s="130">
        <f t="shared" si="0"/>
        <v>234.30800000000002</v>
      </c>
    </row>
    <row r="26" spans="1:29" s="131" customFormat="1" ht="54" customHeight="1" x14ac:dyDescent="0.25">
      <c r="A26" s="122">
        <v>16</v>
      </c>
      <c r="B26" s="127" t="s">
        <v>47</v>
      </c>
      <c r="C26" s="127" t="s">
        <v>53</v>
      </c>
      <c r="D26" s="127" t="s">
        <v>247</v>
      </c>
      <c r="E26" s="127" t="s">
        <v>42</v>
      </c>
      <c r="F26" s="127" t="s">
        <v>248</v>
      </c>
      <c r="G26" s="128" t="s">
        <v>249</v>
      </c>
      <c r="H26" s="127" t="s">
        <v>45</v>
      </c>
      <c r="I26" s="127">
        <v>14.416</v>
      </c>
      <c r="J26" s="127" t="s">
        <v>74</v>
      </c>
      <c r="K26" s="127"/>
      <c r="L26" s="127"/>
      <c r="M26" s="127">
        <v>35</v>
      </c>
      <c r="N26" s="127">
        <v>0</v>
      </c>
      <c r="O26" s="127">
        <v>0</v>
      </c>
      <c r="P26" s="127">
        <v>35</v>
      </c>
      <c r="Q26" s="127">
        <v>0</v>
      </c>
      <c r="R26" s="127">
        <v>0</v>
      </c>
      <c r="S26" s="127">
        <v>0</v>
      </c>
      <c r="T26" s="127">
        <v>35</v>
      </c>
      <c r="U26" s="127">
        <v>0</v>
      </c>
      <c r="V26" s="127">
        <v>98</v>
      </c>
      <c r="W26" s="127"/>
      <c r="X26" s="128" t="s">
        <v>250</v>
      </c>
      <c r="Y26" s="127" t="s">
        <v>109</v>
      </c>
      <c r="Z26" s="127" t="s">
        <v>46</v>
      </c>
      <c r="AA26" s="127">
        <v>0</v>
      </c>
      <c r="AB26" s="130"/>
      <c r="AC26" s="130">
        <f t="shared" si="0"/>
        <v>1412.768</v>
      </c>
    </row>
    <row r="27" spans="1:29" s="131" customFormat="1" ht="48" customHeight="1" x14ac:dyDescent="0.25">
      <c r="A27" s="122">
        <v>17</v>
      </c>
      <c r="B27" s="127" t="s">
        <v>47</v>
      </c>
      <c r="C27" s="127" t="s">
        <v>53</v>
      </c>
      <c r="D27" s="127" t="s">
        <v>207</v>
      </c>
      <c r="E27" s="127" t="s">
        <v>73</v>
      </c>
      <c r="F27" s="127" t="s">
        <v>251</v>
      </c>
      <c r="G27" s="128" t="s">
        <v>252</v>
      </c>
      <c r="H27" s="127" t="s">
        <v>45</v>
      </c>
      <c r="I27" s="129">
        <v>2.5</v>
      </c>
      <c r="J27" s="127" t="s">
        <v>74</v>
      </c>
      <c r="K27" s="127"/>
      <c r="L27" s="127"/>
      <c r="M27" s="127">
        <v>45</v>
      </c>
      <c r="N27" s="127">
        <v>0</v>
      </c>
      <c r="O27" s="127">
        <v>0</v>
      </c>
      <c r="P27" s="127">
        <v>45</v>
      </c>
      <c r="Q27" s="127">
        <v>0</v>
      </c>
      <c r="R27" s="127">
        <v>0</v>
      </c>
      <c r="S27" s="127">
        <v>0</v>
      </c>
      <c r="T27" s="127">
        <v>45</v>
      </c>
      <c r="U27" s="127">
        <v>0</v>
      </c>
      <c r="V27" s="127">
        <v>51</v>
      </c>
      <c r="W27" s="127"/>
      <c r="X27" s="128" t="s">
        <v>253</v>
      </c>
      <c r="Y27" s="127" t="s">
        <v>109</v>
      </c>
      <c r="Z27" s="127" t="s">
        <v>46</v>
      </c>
      <c r="AA27" s="127">
        <v>0</v>
      </c>
      <c r="AB27" s="130"/>
      <c r="AC27" s="130">
        <f t="shared" si="0"/>
        <v>127.5</v>
      </c>
    </row>
    <row r="28" spans="1:29" s="131" customFormat="1" ht="48" customHeight="1" x14ac:dyDescent="0.25">
      <c r="A28" s="122">
        <v>18</v>
      </c>
      <c r="B28" s="127" t="s">
        <v>71</v>
      </c>
      <c r="C28" s="127" t="s">
        <v>53</v>
      </c>
      <c r="D28" s="127" t="s">
        <v>254</v>
      </c>
      <c r="E28" s="127" t="s">
        <v>73</v>
      </c>
      <c r="F28" s="127" t="s">
        <v>255</v>
      </c>
      <c r="G28" s="127" t="s">
        <v>256</v>
      </c>
      <c r="H28" s="127" t="s">
        <v>45</v>
      </c>
      <c r="I28" s="127">
        <v>0.13</v>
      </c>
      <c r="J28" s="127" t="s">
        <v>74</v>
      </c>
      <c r="K28" s="127"/>
      <c r="L28" s="127"/>
      <c r="M28" s="127">
        <v>57</v>
      </c>
      <c r="N28" s="127">
        <v>0</v>
      </c>
      <c r="O28" s="127">
        <v>0</v>
      </c>
      <c r="P28" s="127">
        <v>57</v>
      </c>
      <c r="Q28" s="127">
        <v>0</v>
      </c>
      <c r="R28" s="127">
        <v>0</v>
      </c>
      <c r="S28" s="127">
        <v>0</v>
      </c>
      <c r="T28" s="127">
        <v>57</v>
      </c>
      <c r="U28" s="127">
        <v>0</v>
      </c>
      <c r="V28" s="127">
        <v>2</v>
      </c>
      <c r="W28" s="127"/>
      <c r="X28" s="128" t="s">
        <v>257</v>
      </c>
      <c r="Y28" s="127" t="s">
        <v>109</v>
      </c>
      <c r="Z28" s="127" t="s">
        <v>46</v>
      </c>
      <c r="AA28" s="127">
        <v>0</v>
      </c>
      <c r="AB28" s="130"/>
      <c r="AC28" s="130">
        <f t="shared" si="0"/>
        <v>0.26</v>
      </c>
    </row>
    <row r="29" spans="1:29" s="126" customFormat="1" ht="48" customHeight="1" x14ac:dyDescent="0.25">
      <c r="A29" s="122">
        <v>19</v>
      </c>
      <c r="B29" s="122" t="s">
        <v>47</v>
      </c>
      <c r="C29" s="122" t="s">
        <v>40</v>
      </c>
      <c r="D29" s="122" t="s">
        <v>203</v>
      </c>
      <c r="E29" s="122" t="s">
        <v>73</v>
      </c>
      <c r="F29" s="122" t="s">
        <v>258</v>
      </c>
      <c r="G29" s="122" t="s">
        <v>259</v>
      </c>
      <c r="H29" s="122" t="s">
        <v>45</v>
      </c>
      <c r="I29" s="122">
        <v>1.92</v>
      </c>
      <c r="J29" s="122" t="s">
        <v>74</v>
      </c>
      <c r="K29" s="122"/>
      <c r="L29" s="122"/>
      <c r="M29" s="122">
        <v>7</v>
      </c>
      <c r="N29" s="122">
        <v>0</v>
      </c>
      <c r="O29" s="122">
        <v>0</v>
      </c>
      <c r="P29" s="122">
        <v>7</v>
      </c>
      <c r="Q29" s="122">
        <v>0</v>
      </c>
      <c r="R29" s="122">
        <v>0</v>
      </c>
      <c r="S29" s="122">
        <v>7</v>
      </c>
      <c r="T29" s="122">
        <v>0</v>
      </c>
      <c r="U29" s="122">
        <v>0</v>
      </c>
      <c r="V29" s="122">
        <v>12</v>
      </c>
      <c r="W29" s="122"/>
      <c r="X29" s="123" t="s">
        <v>260</v>
      </c>
      <c r="Y29" s="122" t="s">
        <v>183</v>
      </c>
      <c r="Z29" s="122" t="s">
        <v>46</v>
      </c>
      <c r="AA29" s="122">
        <v>1</v>
      </c>
      <c r="AB29" s="125">
        <f>M29*I29</f>
        <v>13.44</v>
      </c>
      <c r="AC29" s="130">
        <f t="shared" si="0"/>
        <v>23.04</v>
      </c>
    </row>
    <row r="30" spans="1:29" s="131" customFormat="1" ht="48" customHeight="1" x14ac:dyDescent="0.25">
      <c r="A30" s="122">
        <v>20</v>
      </c>
      <c r="B30" s="56" t="s">
        <v>71</v>
      </c>
      <c r="C30" s="54" t="s">
        <v>53</v>
      </c>
      <c r="D30" s="54" t="s">
        <v>110</v>
      </c>
      <c r="E30" s="54" t="s">
        <v>73</v>
      </c>
      <c r="F30" s="51" t="s">
        <v>261</v>
      </c>
      <c r="G30" s="51" t="s">
        <v>262</v>
      </c>
      <c r="H30" s="54" t="s">
        <v>75</v>
      </c>
      <c r="I30" s="52">
        <v>3</v>
      </c>
      <c r="J30" s="54" t="s">
        <v>82</v>
      </c>
      <c r="K30" s="54"/>
      <c r="L30" s="54"/>
      <c r="M30" s="54">
        <v>136</v>
      </c>
      <c r="N30" s="54">
        <v>0</v>
      </c>
      <c r="O30" s="54">
        <v>0</v>
      </c>
      <c r="P30" s="54">
        <v>136</v>
      </c>
      <c r="Q30" s="54">
        <v>0</v>
      </c>
      <c r="R30" s="54">
        <v>0</v>
      </c>
      <c r="S30" s="54">
        <v>0</v>
      </c>
      <c r="T30" s="54">
        <v>136</v>
      </c>
      <c r="U30" s="54">
        <v>0</v>
      </c>
      <c r="V30" s="54">
        <v>105</v>
      </c>
      <c r="W30" s="54"/>
      <c r="X30" s="57"/>
      <c r="Y30" s="57"/>
      <c r="Z30" s="58"/>
      <c r="AA30" s="59">
        <v>1</v>
      </c>
      <c r="AB30" s="130"/>
      <c r="AC30" s="130"/>
    </row>
    <row r="31" spans="1:29" s="131" customFormat="1" ht="61.5" customHeight="1" x14ac:dyDescent="0.25">
      <c r="A31" s="122">
        <v>21</v>
      </c>
      <c r="B31" s="127" t="s">
        <v>47</v>
      </c>
      <c r="C31" s="127" t="s">
        <v>48</v>
      </c>
      <c r="D31" s="127" t="s">
        <v>263</v>
      </c>
      <c r="E31" s="127" t="s">
        <v>73</v>
      </c>
      <c r="F31" s="127" t="s">
        <v>264</v>
      </c>
      <c r="G31" s="127" t="s">
        <v>265</v>
      </c>
      <c r="H31" s="127" t="s">
        <v>45</v>
      </c>
      <c r="I31" s="127">
        <v>1.57</v>
      </c>
      <c r="J31" s="54" t="s">
        <v>82</v>
      </c>
      <c r="K31" s="127"/>
      <c r="L31" s="127"/>
      <c r="M31" s="127">
        <v>32</v>
      </c>
      <c r="N31" s="127">
        <v>0</v>
      </c>
      <c r="O31" s="127">
        <v>0</v>
      </c>
      <c r="P31" s="127">
        <v>32</v>
      </c>
      <c r="Q31" s="127">
        <v>0</v>
      </c>
      <c r="R31" s="127">
        <v>0</v>
      </c>
      <c r="S31" s="127">
        <v>0</v>
      </c>
      <c r="T31" s="127">
        <v>32</v>
      </c>
      <c r="U31" s="127">
        <v>0</v>
      </c>
      <c r="V31" s="127">
        <v>32</v>
      </c>
      <c r="W31" s="127"/>
      <c r="X31" s="128" t="s">
        <v>266</v>
      </c>
      <c r="Y31" s="127" t="s">
        <v>109</v>
      </c>
      <c r="Z31" s="127" t="s">
        <v>46</v>
      </c>
      <c r="AA31" s="127">
        <v>0</v>
      </c>
      <c r="AB31" s="130"/>
      <c r="AC31" s="130">
        <f t="shared" si="0"/>
        <v>50.24</v>
      </c>
    </row>
    <row r="32" spans="1:29" s="131" customFormat="1" ht="48" customHeight="1" x14ac:dyDescent="0.25">
      <c r="A32" s="122">
        <v>22</v>
      </c>
      <c r="B32" s="127" t="s">
        <v>39</v>
      </c>
      <c r="C32" s="127" t="s">
        <v>53</v>
      </c>
      <c r="D32" s="127" t="s">
        <v>267</v>
      </c>
      <c r="E32" s="127" t="s">
        <v>42</v>
      </c>
      <c r="F32" s="127" t="s">
        <v>268</v>
      </c>
      <c r="G32" s="128" t="s">
        <v>269</v>
      </c>
      <c r="H32" s="127" t="s">
        <v>45</v>
      </c>
      <c r="I32" s="129">
        <v>5</v>
      </c>
      <c r="J32" s="54" t="s">
        <v>82</v>
      </c>
      <c r="K32" s="127"/>
      <c r="L32" s="127"/>
      <c r="M32" s="127">
        <v>11</v>
      </c>
      <c r="N32" s="127">
        <v>0</v>
      </c>
      <c r="O32" s="127">
        <v>0</v>
      </c>
      <c r="P32" s="127">
        <v>10</v>
      </c>
      <c r="Q32" s="127">
        <v>0</v>
      </c>
      <c r="R32" s="127">
        <v>0</v>
      </c>
      <c r="S32" s="127">
        <v>0</v>
      </c>
      <c r="T32" s="127">
        <v>10</v>
      </c>
      <c r="U32" s="127">
        <v>1</v>
      </c>
      <c r="V32" s="127">
        <v>21</v>
      </c>
      <c r="W32" s="127"/>
      <c r="X32" s="128" t="s">
        <v>270</v>
      </c>
      <c r="Y32" s="127" t="s">
        <v>57</v>
      </c>
      <c r="Z32" s="127" t="s">
        <v>46</v>
      </c>
      <c r="AA32" s="127">
        <v>0</v>
      </c>
      <c r="AB32" s="130"/>
      <c r="AC32" s="130">
        <f t="shared" si="0"/>
        <v>105</v>
      </c>
    </row>
    <row r="33" spans="1:29" s="131" customFormat="1" ht="48" customHeight="1" x14ac:dyDescent="0.25">
      <c r="A33" s="122">
        <v>23</v>
      </c>
      <c r="B33" s="127" t="s">
        <v>71</v>
      </c>
      <c r="C33" s="127" t="s">
        <v>53</v>
      </c>
      <c r="D33" s="127" t="s">
        <v>271</v>
      </c>
      <c r="E33" s="127" t="s">
        <v>73</v>
      </c>
      <c r="F33" s="128" t="s">
        <v>272</v>
      </c>
      <c r="G33" s="128" t="s">
        <v>273</v>
      </c>
      <c r="H33" s="128" t="s">
        <v>75</v>
      </c>
      <c r="I33" s="127">
        <v>5.4160000000000004</v>
      </c>
      <c r="J33" s="54" t="s">
        <v>82</v>
      </c>
      <c r="K33" s="127"/>
      <c r="L33" s="127"/>
      <c r="M33" s="127">
        <v>15</v>
      </c>
      <c r="N33" s="127">
        <v>0</v>
      </c>
      <c r="O33" s="127">
        <v>0</v>
      </c>
      <c r="P33" s="127">
        <v>15</v>
      </c>
      <c r="Q33" s="127">
        <v>0</v>
      </c>
      <c r="R33" s="127">
        <v>0</v>
      </c>
      <c r="S33" s="127">
        <v>0</v>
      </c>
      <c r="T33" s="127">
        <v>15</v>
      </c>
      <c r="U33" s="127">
        <v>0</v>
      </c>
      <c r="V33" s="127">
        <v>54</v>
      </c>
      <c r="W33" s="127"/>
      <c r="X33" s="127"/>
      <c r="Y33" s="127"/>
      <c r="Z33" s="127"/>
      <c r="AA33" s="127">
        <v>1</v>
      </c>
      <c r="AB33" s="130"/>
      <c r="AC33" s="130"/>
    </row>
    <row r="34" spans="1:29" s="131" customFormat="1" ht="48" customHeight="1" x14ac:dyDescent="0.25">
      <c r="A34" s="122">
        <v>24</v>
      </c>
      <c r="B34" s="127" t="s">
        <v>71</v>
      </c>
      <c r="C34" s="127" t="s">
        <v>53</v>
      </c>
      <c r="D34" s="127" t="s">
        <v>271</v>
      </c>
      <c r="E34" s="127" t="s">
        <v>73</v>
      </c>
      <c r="F34" s="128" t="s">
        <v>274</v>
      </c>
      <c r="G34" s="128" t="s">
        <v>275</v>
      </c>
      <c r="H34" s="128" t="s">
        <v>75</v>
      </c>
      <c r="I34" s="129">
        <v>1</v>
      </c>
      <c r="J34" s="54" t="s">
        <v>82</v>
      </c>
      <c r="K34" s="127"/>
      <c r="L34" s="127"/>
      <c r="M34" s="127">
        <v>15</v>
      </c>
      <c r="N34" s="127">
        <v>0</v>
      </c>
      <c r="O34" s="127">
        <v>0</v>
      </c>
      <c r="P34" s="127">
        <v>15</v>
      </c>
      <c r="Q34" s="127">
        <v>0</v>
      </c>
      <c r="R34" s="127">
        <v>0</v>
      </c>
      <c r="S34" s="127">
        <v>0</v>
      </c>
      <c r="T34" s="127">
        <v>15</v>
      </c>
      <c r="U34" s="127">
        <v>0</v>
      </c>
      <c r="V34" s="127">
        <v>3</v>
      </c>
      <c r="W34" s="127"/>
      <c r="X34" s="127"/>
      <c r="Y34" s="127"/>
      <c r="Z34" s="127"/>
      <c r="AA34" s="127">
        <v>1</v>
      </c>
      <c r="AB34" s="130"/>
      <c r="AC34" s="130"/>
    </row>
    <row r="35" spans="1:29" s="126" customFormat="1" ht="48" customHeight="1" x14ac:dyDescent="0.25">
      <c r="A35" s="122">
        <v>25</v>
      </c>
      <c r="B35" s="122" t="s">
        <v>71</v>
      </c>
      <c r="C35" s="122" t="s">
        <v>53</v>
      </c>
      <c r="D35" s="122" t="s">
        <v>271</v>
      </c>
      <c r="E35" s="122" t="s">
        <v>73</v>
      </c>
      <c r="F35" s="122" t="s">
        <v>276</v>
      </c>
      <c r="G35" s="122" t="s">
        <v>277</v>
      </c>
      <c r="H35" s="122" t="s">
        <v>45</v>
      </c>
      <c r="I35" s="122">
        <v>2.67</v>
      </c>
      <c r="J35" s="122" t="s">
        <v>74</v>
      </c>
      <c r="K35" s="122"/>
      <c r="L35" s="122"/>
      <c r="M35" s="122">
        <v>15</v>
      </c>
      <c r="N35" s="122">
        <v>0</v>
      </c>
      <c r="O35" s="122">
        <v>0</v>
      </c>
      <c r="P35" s="122">
        <v>15</v>
      </c>
      <c r="Q35" s="122">
        <v>0</v>
      </c>
      <c r="R35" s="122">
        <v>0</v>
      </c>
      <c r="S35" s="122">
        <v>0</v>
      </c>
      <c r="T35" s="122">
        <v>15</v>
      </c>
      <c r="U35" s="122">
        <v>0</v>
      </c>
      <c r="V35" s="122">
        <v>14</v>
      </c>
      <c r="W35" s="122"/>
      <c r="X35" s="123" t="s">
        <v>278</v>
      </c>
      <c r="Y35" s="122" t="s">
        <v>70</v>
      </c>
      <c r="Z35" s="122" t="s">
        <v>279</v>
      </c>
      <c r="AA35" s="122">
        <v>1</v>
      </c>
      <c r="AB35" s="125">
        <f>M35*I35</f>
        <v>40.049999999999997</v>
      </c>
      <c r="AC35" s="125">
        <f t="shared" ref="AC35:AC40" si="1">V35*I35</f>
        <v>37.379999999999995</v>
      </c>
    </row>
    <row r="36" spans="1:29" s="131" customFormat="1" ht="48" customHeight="1" x14ac:dyDescent="0.25">
      <c r="A36" s="122">
        <v>26</v>
      </c>
      <c r="B36" s="127" t="s">
        <v>71</v>
      </c>
      <c r="C36" s="127" t="s">
        <v>53</v>
      </c>
      <c r="D36" s="127" t="s">
        <v>280</v>
      </c>
      <c r="E36" s="127" t="s">
        <v>73</v>
      </c>
      <c r="F36" s="127" t="s">
        <v>281</v>
      </c>
      <c r="G36" s="127" t="s">
        <v>282</v>
      </c>
      <c r="H36" s="127" t="s">
        <v>45</v>
      </c>
      <c r="I36" s="127">
        <v>0.38</v>
      </c>
      <c r="J36" s="54" t="s">
        <v>82</v>
      </c>
      <c r="K36" s="127"/>
      <c r="L36" s="127"/>
      <c r="M36" s="127">
        <v>57</v>
      </c>
      <c r="N36" s="127">
        <v>0</v>
      </c>
      <c r="O36" s="127">
        <v>0</v>
      </c>
      <c r="P36" s="127">
        <v>57</v>
      </c>
      <c r="Q36" s="127">
        <v>0</v>
      </c>
      <c r="R36" s="127">
        <v>0</v>
      </c>
      <c r="S36" s="127">
        <v>0</v>
      </c>
      <c r="T36" s="127">
        <v>57</v>
      </c>
      <c r="U36" s="127">
        <v>0</v>
      </c>
      <c r="V36" s="127">
        <v>8</v>
      </c>
      <c r="W36" s="127"/>
      <c r="X36" s="128" t="s">
        <v>283</v>
      </c>
      <c r="Y36" s="128" t="s">
        <v>109</v>
      </c>
      <c r="Z36" s="127" t="s">
        <v>46</v>
      </c>
      <c r="AA36" s="127">
        <v>0</v>
      </c>
      <c r="AB36" s="130"/>
      <c r="AC36" s="125">
        <f t="shared" si="1"/>
        <v>3.04</v>
      </c>
    </row>
    <row r="37" spans="1:29" s="126" customFormat="1" ht="53.25" customHeight="1" x14ac:dyDescent="0.25">
      <c r="A37" s="122">
        <v>27</v>
      </c>
      <c r="B37" s="122" t="s">
        <v>71</v>
      </c>
      <c r="C37" s="122" t="s">
        <v>53</v>
      </c>
      <c r="D37" s="122" t="s">
        <v>284</v>
      </c>
      <c r="E37" s="122" t="s">
        <v>73</v>
      </c>
      <c r="F37" s="122" t="s">
        <v>285</v>
      </c>
      <c r="G37" s="123" t="s">
        <v>286</v>
      </c>
      <c r="H37" s="122" t="s">
        <v>45</v>
      </c>
      <c r="I37" s="122">
        <v>1.1000000000000001</v>
      </c>
      <c r="J37" s="95" t="s">
        <v>82</v>
      </c>
      <c r="K37" s="122"/>
      <c r="L37" s="122"/>
      <c r="M37" s="122">
        <v>68</v>
      </c>
      <c r="N37" s="122">
        <v>0</v>
      </c>
      <c r="O37" s="122">
        <v>0</v>
      </c>
      <c r="P37" s="122">
        <v>68</v>
      </c>
      <c r="Q37" s="122">
        <v>0</v>
      </c>
      <c r="R37" s="122">
        <v>0</v>
      </c>
      <c r="S37" s="122">
        <v>0</v>
      </c>
      <c r="T37" s="122">
        <v>68</v>
      </c>
      <c r="U37" s="122">
        <v>0</v>
      </c>
      <c r="V37" s="122">
        <v>12</v>
      </c>
      <c r="W37" s="122"/>
      <c r="X37" s="123" t="s">
        <v>287</v>
      </c>
      <c r="Y37" s="122" t="s">
        <v>183</v>
      </c>
      <c r="Z37" s="122" t="s">
        <v>58</v>
      </c>
      <c r="AA37" s="122">
        <v>1</v>
      </c>
      <c r="AB37" s="125">
        <f>M37*I37</f>
        <v>74.800000000000011</v>
      </c>
      <c r="AC37" s="125">
        <f t="shared" si="1"/>
        <v>13.200000000000001</v>
      </c>
    </row>
    <row r="38" spans="1:29" s="126" customFormat="1" ht="48" customHeight="1" x14ac:dyDescent="0.25">
      <c r="A38" s="122">
        <v>28</v>
      </c>
      <c r="B38" s="122" t="s">
        <v>71</v>
      </c>
      <c r="C38" s="122" t="s">
        <v>53</v>
      </c>
      <c r="D38" s="122" t="s">
        <v>288</v>
      </c>
      <c r="E38" s="122" t="s">
        <v>50</v>
      </c>
      <c r="F38" s="122" t="s">
        <v>286</v>
      </c>
      <c r="G38" s="122" t="s">
        <v>289</v>
      </c>
      <c r="H38" s="122" t="s">
        <v>45</v>
      </c>
      <c r="I38" s="122">
        <v>0.48</v>
      </c>
      <c r="J38" s="95" t="s">
        <v>82</v>
      </c>
      <c r="K38" s="122"/>
      <c r="L38" s="122"/>
      <c r="M38" s="122">
        <v>7</v>
      </c>
      <c r="N38" s="122">
        <v>0</v>
      </c>
      <c r="O38" s="122">
        <v>0</v>
      </c>
      <c r="P38" s="122">
        <v>7</v>
      </c>
      <c r="Q38" s="122">
        <v>0</v>
      </c>
      <c r="R38" s="122">
        <v>0</v>
      </c>
      <c r="S38" s="122">
        <v>0</v>
      </c>
      <c r="T38" s="122">
        <v>7</v>
      </c>
      <c r="U38" s="122">
        <v>0</v>
      </c>
      <c r="V38" s="122">
        <v>8</v>
      </c>
      <c r="W38" s="122"/>
      <c r="X38" s="123" t="s">
        <v>290</v>
      </c>
      <c r="Y38" s="122" t="s">
        <v>183</v>
      </c>
      <c r="Z38" s="122" t="s">
        <v>58</v>
      </c>
      <c r="AA38" s="122">
        <v>1</v>
      </c>
      <c r="AB38" s="125">
        <f>M38*I38</f>
        <v>3.36</v>
      </c>
      <c r="AC38" s="125">
        <f t="shared" si="1"/>
        <v>3.84</v>
      </c>
    </row>
    <row r="39" spans="1:29" s="131" customFormat="1" ht="48" customHeight="1" x14ac:dyDescent="0.25">
      <c r="A39" s="122">
        <v>29</v>
      </c>
      <c r="B39" s="127" t="s">
        <v>71</v>
      </c>
      <c r="C39" s="127" t="s">
        <v>53</v>
      </c>
      <c r="D39" s="127" t="s">
        <v>72</v>
      </c>
      <c r="E39" s="127" t="s">
        <v>73</v>
      </c>
      <c r="F39" s="127" t="s">
        <v>291</v>
      </c>
      <c r="G39" s="128" t="s">
        <v>292</v>
      </c>
      <c r="H39" s="127" t="s">
        <v>45</v>
      </c>
      <c r="I39" s="127">
        <v>0.55000000000000004</v>
      </c>
      <c r="J39" s="54" t="s">
        <v>82</v>
      </c>
      <c r="K39" s="127"/>
      <c r="L39" s="127"/>
      <c r="M39" s="127">
        <v>165</v>
      </c>
      <c r="N39" s="127">
        <v>0</v>
      </c>
      <c r="O39" s="127">
        <v>0</v>
      </c>
      <c r="P39" s="127">
        <v>165</v>
      </c>
      <c r="Q39" s="127">
        <v>0</v>
      </c>
      <c r="R39" s="127">
        <v>0</v>
      </c>
      <c r="S39" s="127">
        <v>0</v>
      </c>
      <c r="T39" s="127">
        <v>165</v>
      </c>
      <c r="U39" s="127">
        <v>0</v>
      </c>
      <c r="V39" s="127">
        <v>25</v>
      </c>
      <c r="W39" s="127"/>
      <c r="X39" s="128" t="s">
        <v>293</v>
      </c>
      <c r="Y39" s="127" t="s">
        <v>109</v>
      </c>
      <c r="Z39" s="127" t="s">
        <v>46</v>
      </c>
      <c r="AA39" s="127">
        <v>0</v>
      </c>
      <c r="AB39" s="130"/>
      <c r="AC39" s="125">
        <f t="shared" si="1"/>
        <v>13.750000000000002</v>
      </c>
    </row>
    <row r="40" spans="1:29" s="126" customFormat="1" ht="59.25" customHeight="1" x14ac:dyDescent="0.25">
      <c r="A40" s="122">
        <v>30</v>
      </c>
      <c r="B40" s="122" t="s">
        <v>47</v>
      </c>
      <c r="C40" s="122" t="s">
        <v>53</v>
      </c>
      <c r="D40" s="122" t="s">
        <v>54</v>
      </c>
      <c r="E40" s="122" t="s">
        <v>42</v>
      </c>
      <c r="F40" s="122" t="s">
        <v>294</v>
      </c>
      <c r="G40" s="123" t="s">
        <v>295</v>
      </c>
      <c r="H40" s="122" t="s">
        <v>45</v>
      </c>
      <c r="I40" s="122">
        <v>5.8659999999999997</v>
      </c>
      <c r="J40" s="95" t="s">
        <v>82</v>
      </c>
      <c r="K40" s="122"/>
      <c r="L40" s="122"/>
      <c r="M40" s="122">
        <v>27</v>
      </c>
      <c r="N40" s="122">
        <v>0</v>
      </c>
      <c r="O40" s="122">
        <v>0</v>
      </c>
      <c r="P40" s="122">
        <v>27</v>
      </c>
      <c r="Q40" s="122">
        <v>0</v>
      </c>
      <c r="R40" s="122">
        <v>0</v>
      </c>
      <c r="S40" s="122">
        <v>27</v>
      </c>
      <c r="T40" s="122">
        <v>0</v>
      </c>
      <c r="U40" s="122">
        <v>0</v>
      </c>
      <c r="V40" s="122">
        <v>42</v>
      </c>
      <c r="W40" s="122"/>
      <c r="X40" s="123" t="s">
        <v>296</v>
      </c>
      <c r="Y40" s="122" t="s">
        <v>183</v>
      </c>
      <c r="Z40" s="122" t="s">
        <v>58</v>
      </c>
      <c r="AA40" s="122">
        <v>1</v>
      </c>
      <c r="AB40" s="125">
        <f>M40*I40</f>
        <v>158.38200000000001</v>
      </c>
      <c r="AC40" s="125">
        <f t="shared" si="1"/>
        <v>246.37199999999999</v>
      </c>
    </row>
    <row r="41" spans="1:29" s="131" customFormat="1" x14ac:dyDescent="0.25">
      <c r="C41" s="131" t="s">
        <v>191</v>
      </c>
      <c r="D41" s="131">
        <v>10594</v>
      </c>
      <c r="AB41" s="130"/>
      <c r="AC41" s="130"/>
    </row>
    <row r="42" spans="1:29" s="131" customFormat="1" x14ac:dyDescent="0.25">
      <c r="M42" s="131">
        <f>M40+M38+M37+M35+M29+M22+M21+M19+M18+M16+M13+M12+M11</f>
        <v>425</v>
      </c>
      <c r="AB42" s="130">
        <f>SUM(AB11:AB40)</f>
        <v>1153.2249999999999</v>
      </c>
      <c r="AC42" s="130"/>
    </row>
    <row r="43" spans="1:29" s="131" customFormat="1" x14ac:dyDescent="0.25">
      <c r="C43" s="131" t="s">
        <v>62</v>
      </c>
      <c r="M43" s="131">
        <f>M42/D41</f>
        <v>4.0117047385312438E-2</v>
      </c>
      <c r="AB43" s="130">
        <f>AB42/D41</f>
        <v>0.10885642816688691</v>
      </c>
      <c r="AC43" s="130"/>
    </row>
    <row r="44" spans="1:29" s="131" customFormat="1" x14ac:dyDescent="0.25">
      <c r="C44" s="131" t="s">
        <v>196</v>
      </c>
      <c r="M44" s="131">
        <f>M43+Апрель!L27</f>
        <v>8.5803284878232966E-2</v>
      </c>
      <c r="AB44" s="130">
        <f>AB43+Апрель!AA27</f>
        <v>0.2172333396262035</v>
      </c>
      <c r="AC44" s="130"/>
    </row>
    <row r="45" spans="1:29" s="131" customFormat="1" x14ac:dyDescent="0.25">
      <c r="AB45" s="130"/>
      <c r="AC45" s="130"/>
    </row>
    <row r="46" spans="1:29" s="131" customFormat="1" x14ac:dyDescent="0.25">
      <c r="AB46" s="130"/>
      <c r="AC46" s="130"/>
    </row>
    <row r="47" spans="1:29" s="131" customFormat="1" x14ac:dyDescent="0.25">
      <c r="AB47" s="130"/>
      <c r="AC47" s="130"/>
    </row>
    <row r="48" spans="1:29" s="131" customFormat="1" x14ac:dyDescent="0.25">
      <c r="AB48" s="130"/>
      <c r="AC48" s="130"/>
    </row>
    <row r="49" spans="28:29" s="131" customFormat="1" x14ac:dyDescent="0.25">
      <c r="AB49" s="130"/>
      <c r="AC49" s="130"/>
    </row>
    <row r="50" spans="28:29" s="131" customFormat="1" x14ac:dyDescent="0.25">
      <c r="AB50" s="130"/>
      <c r="AC50" s="130"/>
    </row>
    <row r="51" spans="28:29" s="131" customFormat="1" x14ac:dyDescent="0.25">
      <c r="AB51" s="130"/>
      <c r="AC51" s="130"/>
    </row>
    <row r="52" spans="28:29" s="131" customFormat="1" x14ac:dyDescent="0.25">
      <c r="AB52" s="130"/>
      <c r="AC52" s="130"/>
    </row>
    <row r="53" spans="28:29" s="131" customFormat="1" x14ac:dyDescent="0.25">
      <c r="AB53" s="130"/>
      <c r="AC53" s="130"/>
    </row>
    <row r="54" spans="28:29" s="131" customFormat="1" x14ac:dyDescent="0.25">
      <c r="AB54" s="130"/>
      <c r="AC54" s="130"/>
    </row>
    <row r="55" spans="28:29" s="131" customFormat="1" x14ac:dyDescent="0.25">
      <c r="AB55" s="130"/>
      <c r="AC55" s="130"/>
    </row>
    <row r="56" spans="28:29" s="131" customFormat="1" x14ac:dyDescent="0.25">
      <c r="AB56" s="130"/>
      <c r="AC56" s="130"/>
    </row>
    <row r="57" spans="28:29" s="131" customFormat="1" x14ac:dyDescent="0.25">
      <c r="AB57" s="130"/>
      <c r="AC57" s="130"/>
    </row>
    <row r="58" spans="28:29" s="131" customFormat="1" x14ac:dyDescent="0.25"/>
    <row r="59" spans="28:29" s="131" customFormat="1" x14ac:dyDescent="0.25"/>
    <row r="60" spans="28:29" s="131" customFormat="1" x14ac:dyDescent="0.25"/>
    <row r="61" spans="28:29" s="131" customFormat="1" x14ac:dyDescent="0.25"/>
    <row r="62" spans="28:29" s="131" customFormat="1" x14ac:dyDescent="0.25"/>
    <row r="63" spans="28:29" s="131" customFormat="1" x14ac:dyDescent="0.25"/>
    <row r="64" spans="28:29" s="131" customFormat="1" x14ac:dyDescent="0.25"/>
    <row r="65" s="131" customFormat="1" x14ac:dyDescent="0.25"/>
    <row r="66" s="131" customFormat="1" x14ac:dyDescent="0.25"/>
    <row r="67" s="131" customFormat="1" x14ac:dyDescent="0.25"/>
    <row r="68" s="131" customFormat="1" x14ac:dyDescent="0.25"/>
    <row r="69" s="131" customFormat="1" x14ac:dyDescent="0.25"/>
    <row r="70" s="131" customFormat="1" x14ac:dyDescent="0.25"/>
    <row r="71" s="131" customFormat="1" x14ac:dyDescent="0.25"/>
    <row r="72" s="131" customFormat="1" x14ac:dyDescent="0.25"/>
    <row r="73" s="131" customFormat="1" x14ac:dyDescent="0.25"/>
    <row r="74" s="131" customFormat="1" x14ac:dyDescent="0.25"/>
    <row r="75" s="131" customFormat="1" x14ac:dyDescent="0.25"/>
    <row r="76" s="131" customFormat="1" x14ac:dyDescent="0.25"/>
    <row r="77" s="131" customFormat="1" x14ac:dyDescent="0.25"/>
    <row r="78" s="131" customFormat="1" x14ac:dyDescent="0.25"/>
    <row r="79" s="131" customFormat="1" x14ac:dyDescent="0.25"/>
    <row r="80" s="131" customFormat="1" x14ac:dyDescent="0.25"/>
    <row r="81" s="131" customFormat="1" x14ac:dyDescent="0.25"/>
    <row r="82" s="131" customFormat="1" x14ac:dyDescent="0.25"/>
    <row r="83" s="131" customFormat="1" x14ac:dyDescent="0.25"/>
    <row r="84" s="131" customFormat="1" x14ac:dyDescent="0.25"/>
    <row r="85" s="131" customFormat="1" x14ac:dyDescent="0.25"/>
    <row r="86" s="131" customFormat="1" x14ac:dyDescent="0.25"/>
    <row r="87" s="131" customFormat="1" x14ac:dyDescent="0.25"/>
    <row r="88" s="131" customFormat="1" x14ac:dyDescent="0.25"/>
    <row r="89" s="131" customFormat="1" x14ac:dyDescent="0.25"/>
    <row r="90" s="131" customFormat="1" x14ac:dyDescent="0.25"/>
    <row r="91" s="131" customFormat="1" x14ac:dyDescent="0.25"/>
    <row r="92" s="131" customFormat="1" x14ac:dyDescent="0.25"/>
    <row r="93" s="131" customFormat="1" x14ac:dyDescent="0.25"/>
    <row r="94" s="131" customFormat="1" x14ac:dyDescent="0.25"/>
    <row r="95" s="131" customFormat="1" x14ac:dyDescent="0.25"/>
    <row r="96" s="131" customFormat="1" x14ac:dyDescent="0.25"/>
    <row r="97" s="131" customFormat="1" x14ac:dyDescent="0.25"/>
    <row r="98" s="131" customFormat="1" x14ac:dyDescent="0.25"/>
    <row r="99" s="131" customFormat="1" x14ac:dyDescent="0.25"/>
    <row r="100" s="131" customFormat="1" x14ac:dyDescent="0.25"/>
    <row r="101" s="131" customFormat="1" x14ac:dyDescent="0.25"/>
    <row r="102" s="131" customFormat="1" x14ac:dyDescent="0.25"/>
    <row r="103" s="131" customFormat="1" x14ac:dyDescent="0.25"/>
    <row r="104" s="131" customFormat="1" x14ac:dyDescent="0.25"/>
    <row r="105" s="131" customFormat="1" x14ac:dyDescent="0.25"/>
    <row r="106" s="131" customFormat="1" x14ac:dyDescent="0.25"/>
    <row r="107" s="131" customFormat="1" x14ac:dyDescent="0.25"/>
    <row r="108" s="131" customFormat="1" x14ac:dyDescent="0.25"/>
    <row r="109" s="131" customFormat="1" x14ac:dyDescent="0.25"/>
    <row r="110" s="131" customFormat="1" x14ac:dyDescent="0.25"/>
    <row r="111" s="131" customFormat="1" x14ac:dyDescent="0.25"/>
    <row r="112" s="131" customFormat="1" x14ac:dyDescent="0.25"/>
    <row r="113" s="131" customFormat="1" x14ac:dyDescent="0.25"/>
    <row r="114" s="131" customFormat="1" x14ac:dyDescent="0.25"/>
    <row r="115" s="131" customFormat="1" x14ac:dyDescent="0.25"/>
    <row r="116" s="131" customFormat="1" x14ac:dyDescent="0.25"/>
    <row r="117" s="131" customFormat="1" x14ac:dyDescent="0.25"/>
    <row r="118" s="131" customFormat="1" x14ac:dyDescent="0.25"/>
    <row r="119" s="131" customFormat="1" x14ac:dyDescent="0.25"/>
    <row r="120" s="131" customFormat="1" x14ac:dyDescent="0.25"/>
    <row r="121" s="131" customFormat="1" x14ac:dyDescent="0.25"/>
    <row r="122" s="131" customFormat="1" x14ac:dyDescent="0.25"/>
    <row r="123" s="131" customFormat="1" x14ac:dyDescent="0.25"/>
    <row r="124" s="131" customFormat="1" x14ac:dyDescent="0.25"/>
    <row r="125" s="131" customFormat="1" x14ac:dyDescent="0.25"/>
    <row r="126" s="131" customFormat="1" x14ac:dyDescent="0.25"/>
    <row r="127" s="131" customFormat="1" x14ac:dyDescent="0.25"/>
    <row r="128" s="131" customFormat="1" x14ac:dyDescent="0.25"/>
    <row r="129" s="131" customFormat="1" x14ac:dyDescent="0.25"/>
    <row r="130" s="131" customFormat="1" x14ac:dyDescent="0.25"/>
    <row r="131" s="131" customFormat="1" x14ac:dyDescent="0.25"/>
    <row r="132" s="131" customFormat="1" x14ac:dyDescent="0.25"/>
    <row r="133" s="131" customFormat="1" x14ac:dyDescent="0.25"/>
    <row r="134" s="131" customFormat="1" x14ac:dyDescent="0.25"/>
    <row r="135" s="131" customFormat="1" x14ac:dyDescent="0.25"/>
    <row r="136" s="131" customFormat="1" x14ac:dyDescent="0.25"/>
    <row r="137" s="131" customFormat="1" x14ac:dyDescent="0.25"/>
    <row r="138" s="131" customFormat="1" x14ac:dyDescent="0.25"/>
    <row r="139" s="131" customFormat="1" x14ac:dyDescent="0.25"/>
    <row r="140" s="131" customFormat="1" x14ac:dyDescent="0.25"/>
    <row r="141" s="131" customFormat="1" x14ac:dyDescent="0.25"/>
    <row r="142" s="131" customFormat="1" x14ac:dyDescent="0.25"/>
    <row r="143" s="131" customFormat="1" x14ac:dyDescent="0.25"/>
    <row r="144" s="131" customFormat="1" x14ac:dyDescent="0.25"/>
    <row r="145" s="131" customFormat="1" x14ac:dyDescent="0.25"/>
    <row r="146" s="131" customFormat="1" x14ac:dyDescent="0.25"/>
    <row r="147" s="131" customFormat="1" x14ac:dyDescent="0.25"/>
    <row r="148" s="131" customFormat="1" x14ac:dyDescent="0.25"/>
    <row r="149" s="131" customFormat="1" x14ac:dyDescent="0.25"/>
    <row r="150" s="131" customFormat="1" x14ac:dyDescent="0.25"/>
    <row r="151" s="131" customFormat="1" x14ac:dyDescent="0.25"/>
    <row r="152" s="131" customFormat="1" x14ac:dyDescent="0.25"/>
    <row r="153" s="131" customFormat="1" x14ac:dyDescent="0.25"/>
    <row r="154" s="131" customFormat="1" x14ac:dyDescent="0.25"/>
    <row r="155" s="131" customFormat="1" x14ac:dyDescent="0.25"/>
    <row r="156" s="131" customFormat="1" x14ac:dyDescent="0.25"/>
    <row r="157" s="131" customFormat="1" x14ac:dyDescent="0.25"/>
    <row r="158" s="131" customFormat="1" x14ac:dyDescent="0.25"/>
    <row r="159" s="131" customFormat="1" x14ac:dyDescent="0.25"/>
    <row r="160" s="131" customFormat="1" x14ac:dyDescent="0.25"/>
    <row r="161" s="131" customFormat="1" x14ac:dyDescent="0.25"/>
    <row r="162" s="131" customFormat="1" x14ac:dyDescent="0.25"/>
    <row r="163" s="131" customFormat="1" x14ac:dyDescent="0.25"/>
    <row r="164" s="131" customFormat="1" x14ac:dyDescent="0.25"/>
    <row r="165" s="131" customFormat="1" x14ac:dyDescent="0.25"/>
    <row r="166" s="131" customFormat="1" x14ac:dyDescent="0.25"/>
    <row r="167" s="131" customFormat="1" x14ac:dyDescent="0.25"/>
    <row r="168" s="131" customFormat="1" x14ac:dyDescent="0.25"/>
    <row r="169" s="131" customFormat="1" x14ac:dyDescent="0.25"/>
    <row r="170" s="131" customFormat="1" x14ac:dyDescent="0.25"/>
    <row r="171" s="131" customFormat="1" x14ac:dyDescent="0.25"/>
    <row r="172" s="131" customFormat="1" x14ac:dyDescent="0.25"/>
    <row r="173" s="131" customFormat="1" x14ac:dyDescent="0.25"/>
    <row r="174" s="131" customFormat="1" x14ac:dyDescent="0.25"/>
    <row r="175" s="131" customFormat="1" x14ac:dyDescent="0.25"/>
    <row r="176" s="131" customFormat="1" x14ac:dyDescent="0.25"/>
    <row r="177" s="131" customFormat="1" x14ac:dyDescent="0.25"/>
    <row r="178" s="131" customFormat="1" x14ac:dyDescent="0.25"/>
    <row r="179" s="131" customFormat="1" x14ac:dyDescent="0.25"/>
    <row r="180" s="131" customFormat="1" x14ac:dyDescent="0.25"/>
    <row r="181" s="131" customFormat="1" x14ac:dyDescent="0.25"/>
    <row r="182" s="131" customFormat="1" x14ac:dyDescent="0.25"/>
    <row r="183" s="131" customFormat="1" x14ac:dyDescent="0.25"/>
    <row r="184" s="131" customFormat="1" x14ac:dyDescent="0.25"/>
    <row r="185" s="131" customFormat="1" x14ac:dyDescent="0.25"/>
    <row r="186" s="131" customFormat="1" x14ac:dyDescent="0.25"/>
    <row r="187" s="131" customFormat="1" x14ac:dyDescent="0.25"/>
    <row r="188" s="131" customFormat="1" x14ac:dyDescent="0.25"/>
    <row r="189" s="131" customFormat="1" x14ac:dyDescent="0.25"/>
    <row r="190" s="131" customFormat="1" x14ac:dyDescent="0.25"/>
    <row r="191" s="131" customFormat="1" x14ac:dyDescent="0.25"/>
    <row r="192" s="131" customFormat="1" x14ac:dyDescent="0.25"/>
    <row r="193" s="131" customFormat="1" x14ac:dyDescent="0.25"/>
    <row r="194" s="131" customFormat="1" x14ac:dyDescent="0.25"/>
    <row r="195" s="131" customFormat="1" x14ac:dyDescent="0.25"/>
    <row r="196" s="131" customFormat="1" x14ac:dyDescent="0.25"/>
    <row r="197" s="131" customFormat="1" x14ac:dyDescent="0.25"/>
    <row r="198" s="131" customFormat="1" x14ac:dyDescent="0.25"/>
    <row r="199" s="131" customFormat="1" x14ac:dyDescent="0.25"/>
    <row r="200" s="131" customFormat="1" x14ac:dyDescent="0.25"/>
    <row r="201" s="131" customFormat="1" x14ac:dyDescent="0.25"/>
    <row r="202" s="131" customFormat="1" x14ac:dyDescent="0.25"/>
    <row r="203" s="131" customFormat="1" x14ac:dyDescent="0.25"/>
    <row r="204" s="131" customFormat="1" x14ac:dyDescent="0.25"/>
    <row r="205" s="131" customFormat="1" x14ac:dyDescent="0.25"/>
    <row r="206" s="131" customFormat="1" x14ac:dyDescent="0.25"/>
    <row r="207" s="131" customFormat="1" x14ac:dyDescent="0.25"/>
    <row r="208" s="131" customFormat="1" x14ac:dyDescent="0.25"/>
    <row r="209" s="131" customFormat="1" x14ac:dyDescent="0.25"/>
    <row r="210" s="131" customFormat="1" x14ac:dyDescent="0.25"/>
    <row r="211" s="131" customFormat="1" x14ac:dyDescent="0.25"/>
    <row r="212" s="131" customFormat="1" x14ac:dyDescent="0.25"/>
    <row r="213" s="131" customFormat="1" x14ac:dyDescent="0.25"/>
    <row r="214" s="131" customFormat="1" x14ac:dyDescent="0.25"/>
    <row r="215" s="131" customFormat="1" x14ac:dyDescent="0.25"/>
    <row r="216" s="131" customFormat="1" x14ac:dyDescent="0.25"/>
    <row r="217" s="131" customFormat="1" x14ac:dyDescent="0.25"/>
    <row r="218" s="131" customFormat="1" x14ac:dyDescent="0.25"/>
    <row r="219" s="131" customFormat="1" x14ac:dyDescent="0.25"/>
    <row r="220" s="131" customFormat="1" x14ac:dyDescent="0.25"/>
    <row r="221" s="131" customFormat="1" x14ac:dyDescent="0.25"/>
    <row r="222" s="131" customFormat="1" x14ac:dyDescent="0.25"/>
    <row r="223" s="131" customFormat="1" x14ac:dyDescent="0.25"/>
    <row r="224" s="131" customFormat="1" x14ac:dyDescent="0.25"/>
    <row r="225" s="131" customFormat="1" x14ac:dyDescent="0.25"/>
    <row r="226" s="131" customFormat="1" x14ac:dyDescent="0.25"/>
    <row r="227" s="131" customFormat="1" x14ac:dyDescent="0.25"/>
    <row r="228" s="131" customFormat="1" x14ac:dyDescent="0.25"/>
    <row r="229" s="131" customFormat="1" x14ac:dyDescent="0.25"/>
    <row r="230" s="131" customFormat="1" x14ac:dyDescent="0.25"/>
    <row r="231" s="131" customFormat="1" x14ac:dyDescent="0.25"/>
    <row r="232" s="131" customFormat="1" x14ac:dyDescent="0.25"/>
    <row r="233" s="131" customFormat="1" x14ac:dyDescent="0.25"/>
    <row r="234" s="131" customFormat="1" x14ac:dyDescent="0.25"/>
    <row r="235" s="131" customFormat="1" x14ac:dyDescent="0.25"/>
    <row r="236" s="131" customFormat="1" x14ac:dyDescent="0.25"/>
    <row r="237" s="131" customFormat="1" x14ac:dyDescent="0.25"/>
    <row r="238" s="131" customFormat="1" x14ac:dyDescent="0.25"/>
    <row r="239" s="131" customFormat="1" x14ac:dyDescent="0.25"/>
    <row r="240" s="131" customFormat="1" x14ac:dyDescent="0.25"/>
    <row r="241" s="131" customFormat="1" x14ac:dyDescent="0.25"/>
    <row r="242" s="131" customFormat="1" x14ac:dyDescent="0.25"/>
    <row r="243" s="131" customFormat="1" x14ac:dyDescent="0.25"/>
    <row r="244" s="131" customFormat="1" x14ac:dyDescent="0.25"/>
    <row r="245" s="131" customFormat="1" x14ac:dyDescent="0.25"/>
    <row r="246" s="131" customFormat="1" x14ac:dyDescent="0.25"/>
    <row r="247" s="131" customFormat="1" x14ac:dyDescent="0.25"/>
    <row r="248" s="131" customFormat="1" x14ac:dyDescent="0.25"/>
    <row r="249" s="131" customFormat="1" x14ac:dyDescent="0.25"/>
    <row r="250" s="131" customFormat="1" x14ac:dyDescent="0.25"/>
    <row r="251" s="131" customFormat="1" x14ac:dyDescent="0.25"/>
    <row r="252" s="131" customFormat="1" x14ac:dyDescent="0.25"/>
    <row r="253" s="131" customFormat="1" x14ac:dyDescent="0.25"/>
    <row r="254" s="131" customFormat="1" x14ac:dyDescent="0.25"/>
    <row r="255" s="131" customFormat="1" x14ac:dyDescent="0.25"/>
    <row r="256" s="131" customFormat="1" x14ac:dyDescent="0.25"/>
    <row r="257" s="131" customFormat="1" x14ac:dyDescent="0.25"/>
    <row r="258" s="131" customFormat="1" x14ac:dyDescent="0.25"/>
    <row r="259" s="131" customFormat="1" x14ac:dyDescent="0.25"/>
    <row r="260" s="131" customFormat="1" x14ac:dyDescent="0.25"/>
    <row r="261" s="131" customFormat="1" x14ac:dyDescent="0.25"/>
    <row r="262" s="131" customFormat="1" x14ac:dyDescent="0.25"/>
    <row r="263" s="131" customFormat="1" x14ac:dyDescent="0.25"/>
    <row r="264" s="131" customFormat="1" x14ac:dyDescent="0.25"/>
    <row r="265" s="131" customFormat="1" x14ac:dyDescent="0.25"/>
    <row r="266" s="131" customFormat="1" x14ac:dyDescent="0.25"/>
    <row r="267" s="131" customFormat="1" x14ac:dyDescent="0.25"/>
    <row r="268" s="131" customFormat="1" x14ac:dyDescent="0.25"/>
    <row r="269" s="131" customFormat="1" x14ac:dyDescent="0.25"/>
    <row r="270" s="131" customFormat="1" x14ac:dyDescent="0.25"/>
    <row r="271" s="131" customFormat="1" x14ac:dyDescent="0.25"/>
    <row r="272" s="131" customFormat="1" x14ac:dyDescent="0.25"/>
    <row r="273" s="131" customFormat="1" x14ac:dyDescent="0.25"/>
    <row r="274" s="131" customFormat="1" x14ac:dyDescent="0.25"/>
    <row r="275" s="131" customFormat="1" x14ac:dyDescent="0.25"/>
    <row r="276" s="131" customFormat="1" x14ac:dyDescent="0.25"/>
    <row r="277" s="131" customFormat="1" x14ac:dyDescent="0.25"/>
    <row r="278" s="131" customFormat="1" x14ac:dyDescent="0.25"/>
    <row r="279" s="131" customFormat="1" x14ac:dyDescent="0.25"/>
    <row r="280" s="131" customFormat="1" x14ac:dyDescent="0.25"/>
    <row r="281" s="131" customFormat="1" x14ac:dyDescent="0.25"/>
    <row r="282" s="131" customFormat="1" x14ac:dyDescent="0.25"/>
    <row r="283" s="131" customFormat="1" x14ac:dyDescent="0.25"/>
    <row r="284" s="131" customFormat="1" x14ac:dyDescent="0.25"/>
    <row r="285" s="131" customFormat="1" x14ac:dyDescent="0.25"/>
    <row r="286" s="131" customFormat="1" x14ac:dyDescent="0.25"/>
    <row r="287" s="131" customFormat="1" x14ac:dyDescent="0.25"/>
    <row r="288" s="131" customFormat="1" x14ac:dyDescent="0.25"/>
    <row r="289" s="131" customFormat="1" x14ac:dyDescent="0.25"/>
    <row r="290" s="131" customFormat="1" x14ac:dyDescent="0.25"/>
    <row r="291" s="131" customFormat="1" x14ac:dyDescent="0.25"/>
    <row r="292" s="131" customFormat="1" x14ac:dyDescent="0.25"/>
    <row r="293" s="131" customFormat="1" x14ac:dyDescent="0.25"/>
    <row r="294" s="131" customFormat="1" x14ac:dyDescent="0.25"/>
    <row r="295" s="131" customFormat="1" x14ac:dyDescent="0.25"/>
    <row r="296" s="131" customFormat="1" x14ac:dyDescent="0.25"/>
    <row r="297" s="131" customFormat="1" x14ac:dyDescent="0.25"/>
    <row r="298" s="131" customFormat="1" x14ac:dyDescent="0.25"/>
    <row r="299" s="131" customFormat="1" x14ac:dyDescent="0.25"/>
    <row r="300" s="131" customFormat="1" x14ac:dyDescent="0.25"/>
    <row r="301" s="131" customFormat="1" x14ac:dyDescent="0.25"/>
    <row r="302" s="131" customFormat="1" x14ac:dyDescent="0.25"/>
    <row r="303" s="131" customFormat="1" x14ac:dyDescent="0.25"/>
    <row r="304" s="131" customFormat="1" x14ac:dyDescent="0.25"/>
    <row r="305" s="131" customFormat="1" x14ac:dyDescent="0.25"/>
    <row r="306" s="131" customFormat="1" x14ac:dyDescent="0.25"/>
    <row r="307" s="131" customFormat="1" x14ac:dyDescent="0.25"/>
    <row r="308" s="131" customFormat="1" x14ac:dyDescent="0.25"/>
    <row r="309" s="131" customFormat="1" x14ac:dyDescent="0.25"/>
    <row r="310" s="131" customFormat="1" x14ac:dyDescent="0.25"/>
    <row r="311" s="131" customFormat="1" x14ac:dyDescent="0.25"/>
    <row r="312" s="131" customFormat="1" x14ac:dyDescent="0.25"/>
    <row r="313" s="131" customFormat="1" x14ac:dyDescent="0.25"/>
    <row r="314" s="131" customFormat="1" x14ac:dyDescent="0.25"/>
    <row r="315" s="131" customFormat="1" x14ac:dyDescent="0.25"/>
    <row r="316" s="131" customFormat="1" x14ac:dyDescent="0.25"/>
    <row r="317" s="131" customFormat="1" x14ac:dyDescent="0.25"/>
    <row r="318" s="131" customFormat="1" x14ac:dyDescent="0.25"/>
    <row r="319" s="131" customFormat="1" x14ac:dyDescent="0.25"/>
    <row r="320" s="131" customFormat="1" x14ac:dyDescent="0.25"/>
    <row r="321" s="131" customFormat="1" x14ac:dyDescent="0.25"/>
    <row r="322" s="131" customFormat="1" x14ac:dyDescent="0.25"/>
    <row r="323" s="131" customFormat="1" x14ac:dyDescent="0.25"/>
    <row r="324" s="131" customFormat="1" x14ac:dyDescent="0.25"/>
    <row r="325" s="131" customFormat="1" x14ac:dyDescent="0.25"/>
    <row r="326" s="131" customFormat="1" x14ac:dyDescent="0.25"/>
    <row r="327" s="131" customFormat="1" x14ac:dyDescent="0.25"/>
    <row r="328" s="131" customFormat="1" x14ac:dyDescent="0.25"/>
    <row r="329" s="131" customFormat="1" x14ac:dyDescent="0.25"/>
    <row r="330" s="131" customFormat="1" x14ac:dyDescent="0.25"/>
    <row r="331" s="131" customFormat="1" x14ac:dyDescent="0.25"/>
    <row r="332" s="131" customFormat="1" x14ac:dyDescent="0.25"/>
    <row r="333" s="131" customFormat="1" x14ac:dyDescent="0.25"/>
    <row r="334" s="131" customFormat="1" x14ac:dyDescent="0.25"/>
    <row r="335" s="131" customFormat="1" x14ac:dyDescent="0.25"/>
    <row r="336" s="131" customFormat="1" x14ac:dyDescent="0.25"/>
    <row r="337" s="131" customFormat="1" x14ac:dyDescent="0.25"/>
    <row r="338" s="131" customFormat="1" x14ac:dyDescent="0.25"/>
    <row r="339" s="131" customFormat="1" x14ac:dyDescent="0.25"/>
    <row r="340" s="131" customFormat="1" x14ac:dyDescent="0.25"/>
    <row r="341" s="131" customFormat="1" x14ac:dyDescent="0.25"/>
    <row r="342" s="131" customFormat="1" x14ac:dyDescent="0.25"/>
    <row r="343" s="131" customFormat="1" x14ac:dyDescent="0.25"/>
    <row r="344" s="131" customFormat="1" x14ac:dyDescent="0.25"/>
    <row r="345" s="131" customFormat="1" x14ac:dyDescent="0.25"/>
    <row r="346" s="131" customFormat="1" x14ac:dyDescent="0.25"/>
    <row r="347" s="131" customFormat="1" x14ac:dyDescent="0.25"/>
    <row r="348" s="131" customFormat="1" x14ac:dyDescent="0.25"/>
    <row r="349" s="131" customFormat="1" x14ac:dyDescent="0.25"/>
    <row r="350" s="131" customFormat="1" x14ac:dyDescent="0.25"/>
    <row r="351" s="131" customFormat="1" x14ac:dyDescent="0.25"/>
    <row r="352" s="131" customFormat="1" x14ac:dyDescent="0.25"/>
    <row r="353" s="131" customFormat="1" x14ac:dyDescent="0.25"/>
    <row r="354" s="131" customFormat="1" x14ac:dyDescent="0.25"/>
    <row r="355" s="131" customFormat="1" x14ac:dyDescent="0.25"/>
    <row r="356" s="131" customFormat="1" x14ac:dyDescent="0.25"/>
    <row r="357" s="131" customFormat="1" x14ac:dyDescent="0.25"/>
    <row r="358" s="131" customFormat="1" x14ac:dyDescent="0.25"/>
    <row r="359" s="131" customFormat="1" x14ac:dyDescent="0.25"/>
    <row r="360" s="131" customFormat="1" x14ac:dyDescent="0.25"/>
    <row r="361" s="131" customFormat="1" x14ac:dyDescent="0.25"/>
    <row r="362" s="131" customFormat="1" x14ac:dyDescent="0.25"/>
    <row r="363" s="131" customFormat="1" x14ac:dyDescent="0.25"/>
    <row r="364" s="131" customFormat="1" x14ac:dyDescent="0.25"/>
    <row r="365" s="131" customFormat="1" x14ac:dyDescent="0.25"/>
    <row r="366" s="131" customFormat="1" x14ac:dyDescent="0.25"/>
    <row r="367" s="131" customFormat="1" x14ac:dyDescent="0.25"/>
    <row r="368" s="131" customFormat="1" x14ac:dyDescent="0.25"/>
    <row r="369" s="131" customFormat="1" x14ac:dyDescent="0.25"/>
    <row r="370" s="131" customFormat="1" x14ac:dyDescent="0.25"/>
    <row r="371" s="131" customFormat="1" x14ac:dyDescent="0.25"/>
    <row r="372" s="131" customFormat="1" x14ac:dyDescent="0.25"/>
    <row r="373" s="131" customFormat="1" x14ac:dyDescent="0.25"/>
    <row r="374" s="131" customFormat="1" x14ac:dyDescent="0.25"/>
    <row r="375" s="131" customFormat="1" x14ac:dyDescent="0.25"/>
    <row r="376" s="131" customFormat="1" x14ac:dyDescent="0.25"/>
    <row r="377" s="131" customFormat="1" x14ac:dyDescent="0.25"/>
    <row r="378" s="131" customFormat="1" x14ac:dyDescent="0.25"/>
    <row r="379" s="131" customFormat="1" x14ac:dyDescent="0.25"/>
    <row r="380" s="131" customFormat="1" x14ac:dyDescent="0.25"/>
    <row r="381" s="131" customFormat="1" x14ac:dyDescent="0.25"/>
    <row r="382" s="131" customFormat="1" x14ac:dyDescent="0.25"/>
    <row r="383" s="131" customFormat="1" x14ac:dyDescent="0.25"/>
    <row r="384" s="131" customFormat="1" x14ac:dyDescent="0.25"/>
    <row r="385" s="131" customFormat="1" x14ac:dyDescent="0.25"/>
    <row r="386" s="131" customFormat="1" x14ac:dyDescent="0.25"/>
    <row r="387" s="131" customFormat="1" x14ac:dyDescent="0.25"/>
    <row r="388" s="131" customFormat="1" x14ac:dyDescent="0.25"/>
    <row r="389" s="131" customFormat="1" x14ac:dyDescent="0.25"/>
    <row r="390" s="131" customFormat="1" x14ac:dyDescent="0.25"/>
    <row r="391" s="131" customFormat="1" x14ac:dyDescent="0.25"/>
    <row r="392" s="131" customFormat="1" x14ac:dyDescent="0.25"/>
    <row r="393" s="131" customFormat="1" x14ac:dyDescent="0.25"/>
    <row r="394" s="131" customFormat="1" x14ac:dyDescent="0.25"/>
    <row r="395" s="131" customFormat="1" x14ac:dyDescent="0.25"/>
    <row r="396" s="131" customFormat="1" x14ac:dyDescent="0.25"/>
    <row r="397" s="131" customFormat="1" x14ac:dyDescent="0.25"/>
    <row r="398" s="131" customFormat="1" x14ac:dyDescent="0.25"/>
    <row r="399" s="131" customFormat="1" x14ac:dyDescent="0.25"/>
    <row r="400" s="131" customFormat="1" x14ac:dyDescent="0.25"/>
    <row r="401" s="131" customFormat="1" x14ac:dyDescent="0.25"/>
    <row r="402" s="131" customFormat="1" x14ac:dyDescent="0.25"/>
    <row r="403" s="131" customFormat="1" x14ac:dyDescent="0.25"/>
    <row r="404" s="131" customFormat="1" x14ac:dyDescent="0.25"/>
    <row r="405" s="131" customFormat="1" x14ac:dyDescent="0.25"/>
    <row r="406" s="131" customFormat="1" x14ac:dyDescent="0.25"/>
    <row r="407" s="131" customFormat="1" x14ac:dyDescent="0.25"/>
    <row r="408" s="131" customFormat="1" x14ac:dyDescent="0.25"/>
    <row r="409" s="131" customFormat="1" x14ac:dyDescent="0.25"/>
    <row r="410" s="131" customFormat="1" x14ac:dyDescent="0.25"/>
    <row r="411" s="131" customFormat="1" x14ac:dyDescent="0.25"/>
    <row r="412" s="131" customFormat="1" x14ac:dyDescent="0.25"/>
    <row r="413" s="131" customFormat="1" x14ac:dyDescent="0.25"/>
    <row r="414" s="131" customFormat="1" x14ac:dyDescent="0.25"/>
    <row r="415" s="131" customFormat="1" x14ac:dyDescent="0.25"/>
    <row r="416" s="131" customFormat="1" x14ac:dyDescent="0.25"/>
    <row r="417" s="131" customFormat="1" x14ac:dyDescent="0.25"/>
    <row r="418" s="131" customFormat="1" x14ac:dyDescent="0.25"/>
    <row r="419" s="131" customFormat="1" x14ac:dyDescent="0.25"/>
    <row r="420" s="131" customFormat="1" x14ac:dyDescent="0.25"/>
    <row r="421" s="131" customFormat="1" x14ac:dyDescent="0.25"/>
    <row r="422" s="131" customFormat="1" x14ac:dyDescent="0.25"/>
    <row r="423" s="131" customFormat="1" x14ac:dyDescent="0.25"/>
    <row r="424" s="131" customFormat="1" x14ac:dyDescent="0.25"/>
    <row r="425" s="131" customFormat="1" x14ac:dyDescent="0.25"/>
    <row r="426" s="131" customFormat="1" x14ac:dyDescent="0.25"/>
    <row r="427" s="131" customFormat="1" x14ac:dyDescent="0.25"/>
    <row r="428" s="131" customFormat="1" x14ac:dyDescent="0.25"/>
    <row r="429" s="131" customFormat="1" x14ac:dyDescent="0.25"/>
    <row r="430" s="131" customFormat="1" x14ac:dyDescent="0.25"/>
    <row r="431" s="131" customFormat="1" x14ac:dyDescent="0.25"/>
    <row r="432" s="131" customFormat="1" x14ac:dyDescent="0.25"/>
    <row r="433" s="131" customFormat="1" x14ac:dyDescent="0.25"/>
    <row r="434" s="131" customFormat="1" x14ac:dyDescent="0.25"/>
    <row r="435" s="131" customFormat="1" x14ac:dyDescent="0.25"/>
    <row r="436" s="131" customFormat="1" x14ac:dyDescent="0.25"/>
    <row r="437" s="131" customFormat="1" x14ac:dyDescent="0.25"/>
    <row r="438" s="131" customFormat="1" x14ac:dyDescent="0.25"/>
    <row r="439" s="131" customFormat="1" x14ac:dyDescent="0.25"/>
    <row r="440" s="131" customFormat="1" x14ac:dyDescent="0.25"/>
    <row r="441" s="131" customFormat="1" x14ac:dyDescent="0.25"/>
    <row r="442" s="131" customFormat="1" x14ac:dyDescent="0.25"/>
    <row r="443" s="131" customFormat="1" x14ac:dyDescent="0.25"/>
    <row r="444" s="131" customFormat="1" x14ac:dyDescent="0.25"/>
    <row r="445" s="131" customFormat="1" x14ac:dyDescent="0.25"/>
    <row r="446" s="131" customFormat="1" x14ac:dyDescent="0.25"/>
    <row r="447" s="131" customFormat="1" x14ac:dyDescent="0.25"/>
    <row r="448" s="131" customFormat="1" x14ac:dyDescent="0.25"/>
    <row r="449" s="131" customFormat="1" x14ac:dyDescent="0.25"/>
    <row r="450" s="131" customFormat="1" x14ac:dyDescent="0.25"/>
    <row r="451" s="131" customFormat="1" x14ac:dyDescent="0.25"/>
    <row r="452" s="131" customFormat="1" x14ac:dyDescent="0.25"/>
    <row r="453" s="131" customFormat="1" x14ac:dyDescent="0.25"/>
    <row r="454" s="131" customFormat="1" x14ac:dyDescent="0.25"/>
    <row r="455" s="131" customFormat="1" x14ac:dyDescent="0.25"/>
    <row r="456" s="131" customFormat="1" x14ac:dyDescent="0.25"/>
    <row r="457" s="131" customFormat="1" x14ac:dyDescent="0.25"/>
    <row r="458" s="131" customFormat="1" x14ac:dyDescent="0.25"/>
    <row r="459" s="131" customFormat="1" x14ac:dyDescent="0.25"/>
    <row r="460" s="131" customFormat="1" x14ac:dyDescent="0.25"/>
    <row r="461" s="131" customFormat="1" x14ac:dyDescent="0.25"/>
    <row r="462" s="131" customFormat="1" x14ac:dyDescent="0.25"/>
    <row r="463" s="131" customFormat="1" x14ac:dyDescent="0.25"/>
    <row r="464" s="131" customFormat="1" x14ac:dyDescent="0.25"/>
    <row r="465" s="131" customFormat="1" x14ac:dyDescent="0.25"/>
    <row r="466" s="131" customFormat="1" x14ac:dyDescent="0.25"/>
    <row r="467" s="131" customFormat="1" x14ac:dyDescent="0.25"/>
    <row r="468" s="131" customFormat="1" x14ac:dyDescent="0.25"/>
    <row r="469" s="131" customFormat="1" x14ac:dyDescent="0.25"/>
    <row r="470" s="131" customFormat="1" x14ac:dyDescent="0.25"/>
    <row r="471" s="131" customFormat="1" x14ac:dyDescent="0.25"/>
    <row r="472" s="131" customFormat="1" x14ac:dyDescent="0.25"/>
    <row r="473" s="131" customFormat="1" x14ac:dyDescent="0.25"/>
    <row r="474" s="131" customFormat="1" x14ac:dyDescent="0.25"/>
    <row r="475" s="131" customFormat="1" x14ac:dyDescent="0.25"/>
    <row r="476" s="131" customFormat="1" x14ac:dyDescent="0.25"/>
    <row r="477" s="131" customFormat="1" x14ac:dyDescent="0.25"/>
    <row r="478" s="131" customFormat="1" x14ac:dyDescent="0.25"/>
    <row r="479" s="131" customFormat="1" x14ac:dyDescent="0.25"/>
    <row r="480" s="131" customFormat="1" x14ac:dyDescent="0.25"/>
    <row r="481" s="131" customFormat="1" x14ac:dyDescent="0.25"/>
    <row r="482" s="131" customFormat="1" x14ac:dyDescent="0.25"/>
    <row r="483" s="131" customFormat="1" x14ac:dyDescent="0.25"/>
    <row r="484" s="131" customFormat="1" x14ac:dyDescent="0.25"/>
    <row r="485" s="131" customFormat="1" x14ac:dyDescent="0.25"/>
    <row r="486" s="131" customFormat="1" x14ac:dyDescent="0.25"/>
    <row r="487" s="131" customFormat="1" x14ac:dyDescent="0.25"/>
    <row r="488" s="131" customFormat="1" x14ac:dyDescent="0.25"/>
    <row r="489" s="131" customFormat="1" x14ac:dyDescent="0.25"/>
    <row r="490" s="131" customFormat="1" x14ac:dyDescent="0.25"/>
    <row r="491" s="131" customFormat="1" x14ac:dyDescent="0.25"/>
    <row r="492" s="131" customFormat="1" x14ac:dyDescent="0.25"/>
    <row r="493" s="131" customFormat="1" x14ac:dyDescent="0.25"/>
    <row r="494" s="131" customFormat="1" x14ac:dyDescent="0.25"/>
    <row r="495" s="131" customFormat="1" x14ac:dyDescent="0.25"/>
    <row r="496" s="131" customFormat="1" x14ac:dyDescent="0.25"/>
    <row r="497" s="131" customFormat="1" x14ac:dyDescent="0.25"/>
    <row r="498" s="131" customFormat="1" x14ac:dyDescent="0.25"/>
    <row r="499" s="131" customFormat="1" x14ac:dyDescent="0.25"/>
    <row r="500" s="131" customFormat="1" x14ac:dyDescent="0.25"/>
    <row r="501" s="131" customFormat="1" x14ac:dyDescent="0.25"/>
    <row r="502" s="131" customFormat="1" x14ac:dyDescent="0.25"/>
    <row r="503" s="131" customFormat="1" x14ac:dyDescent="0.25"/>
    <row r="504" s="131" customFormat="1" x14ac:dyDescent="0.25"/>
    <row r="505" s="131" customFormat="1" x14ac:dyDescent="0.25"/>
    <row r="506" s="131" customFormat="1" x14ac:dyDescent="0.25"/>
    <row r="507" s="131" customFormat="1" x14ac:dyDescent="0.25"/>
    <row r="508" s="131" customFormat="1" x14ac:dyDescent="0.25"/>
    <row r="509" s="131" customFormat="1" x14ac:dyDescent="0.25"/>
    <row r="510" s="131" customFormat="1" x14ac:dyDescent="0.25"/>
    <row r="511" s="131" customFormat="1" x14ac:dyDescent="0.25"/>
    <row r="512" s="131" customFormat="1" x14ac:dyDescent="0.25"/>
    <row r="513" s="131" customFormat="1" x14ac:dyDescent="0.25"/>
    <row r="514" s="131" customFormat="1" x14ac:dyDescent="0.25"/>
    <row r="515" s="131" customFormat="1" x14ac:dyDescent="0.25"/>
    <row r="516" s="131" customFormat="1" x14ac:dyDescent="0.25"/>
    <row r="517" s="131" customFormat="1" x14ac:dyDescent="0.25"/>
    <row r="518" s="131" customFormat="1" x14ac:dyDescent="0.25"/>
    <row r="519" s="131" customFormat="1" x14ac:dyDescent="0.25"/>
    <row r="520" s="131" customFormat="1" x14ac:dyDescent="0.25"/>
    <row r="521" s="131" customFormat="1" x14ac:dyDescent="0.25"/>
    <row r="522" s="131" customFormat="1" x14ac:dyDescent="0.25"/>
    <row r="523" s="131" customFormat="1" x14ac:dyDescent="0.25"/>
    <row r="524" s="131" customFormat="1" x14ac:dyDescent="0.25"/>
    <row r="525" s="131" customFormat="1" x14ac:dyDescent="0.25"/>
    <row r="526" s="131" customFormat="1" x14ac:dyDescent="0.25"/>
    <row r="527" s="131" customFormat="1" x14ac:dyDescent="0.25"/>
    <row r="528" s="131" customFormat="1" x14ac:dyDescent="0.25"/>
    <row r="529" s="131" customFormat="1" x14ac:dyDescent="0.25"/>
    <row r="530" s="131" customFormat="1" x14ac:dyDescent="0.25"/>
    <row r="531" s="131" customFormat="1" x14ac:dyDescent="0.25"/>
    <row r="532" s="131" customFormat="1" x14ac:dyDescent="0.25"/>
    <row r="533" s="131" customFormat="1" x14ac:dyDescent="0.25"/>
    <row r="534" s="131" customFormat="1" x14ac:dyDescent="0.25"/>
    <row r="535" s="131" customFormat="1" x14ac:dyDescent="0.25"/>
    <row r="536" s="131" customFormat="1" x14ac:dyDescent="0.25"/>
    <row r="537" s="131" customFormat="1" x14ac:dyDescent="0.25"/>
    <row r="538" s="131" customFormat="1" x14ac:dyDescent="0.25"/>
    <row r="539" s="131" customFormat="1" x14ac:dyDescent="0.25"/>
    <row r="540" s="131" customFormat="1" x14ac:dyDescent="0.25"/>
    <row r="541" s="131" customFormat="1" x14ac:dyDescent="0.25"/>
    <row r="542" s="131" customFormat="1" x14ac:dyDescent="0.25"/>
    <row r="543" s="131" customFormat="1" x14ac:dyDescent="0.25"/>
    <row r="544" s="131" customFormat="1" x14ac:dyDescent="0.25"/>
    <row r="545" s="131" customFormat="1" x14ac:dyDescent="0.25"/>
    <row r="546" s="131" customFormat="1" x14ac:dyDescent="0.25"/>
    <row r="547" s="131" customFormat="1" x14ac:dyDescent="0.25"/>
    <row r="548" s="131" customFormat="1" x14ac:dyDescent="0.25"/>
    <row r="549" s="131" customFormat="1" x14ac:dyDescent="0.25"/>
    <row r="550" s="131" customFormat="1" x14ac:dyDescent="0.25"/>
    <row r="551" s="131" customFormat="1" x14ac:dyDescent="0.25"/>
    <row r="552" s="131" customFormat="1" x14ac:dyDescent="0.25"/>
    <row r="553" s="131" customFormat="1" x14ac:dyDescent="0.25"/>
    <row r="554" s="131" customFormat="1" x14ac:dyDescent="0.25"/>
    <row r="555" s="131" customFormat="1" x14ac:dyDescent="0.25"/>
    <row r="556" s="131" customFormat="1" x14ac:dyDescent="0.25"/>
    <row r="557" s="131" customFormat="1" x14ac:dyDescent="0.25"/>
    <row r="558" s="131" customFormat="1" x14ac:dyDescent="0.25"/>
    <row r="559" s="131" customFormat="1" x14ac:dyDescent="0.25"/>
    <row r="560" s="131" customFormat="1" x14ac:dyDescent="0.25"/>
    <row r="561" s="131" customFormat="1" x14ac:dyDescent="0.25"/>
    <row r="562" s="131" customFormat="1" x14ac:dyDescent="0.25"/>
    <row r="563" s="131" customFormat="1" x14ac:dyDescent="0.25"/>
    <row r="564" s="131" customFormat="1" x14ac:dyDescent="0.25"/>
    <row r="565" s="131" customFormat="1" x14ac:dyDescent="0.25"/>
    <row r="566" s="131" customFormat="1" x14ac:dyDescent="0.25"/>
    <row r="567" s="131" customFormat="1" x14ac:dyDescent="0.25"/>
    <row r="568" s="131" customFormat="1" x14ac:dyDescent="0.25"/>
    <row r="569" s="131" customFormat="1" x14ac:dyDescent="0.25"/>
    <row r="570" s="131" customFormat="1" x14ac:dyDescent="0.25"/>
    <row r="571" s="131" customFormat="1" x14ac:dyDescent="0.25"/>
    <row r="572" s="131" customFormat="1" x14ac:dyDescent="0.25"/>
    <row r="573" s="131" customFormat="1" x14ac:dyDescent="0.25"/>
    <row r="574" s="131" customFormat="1" x14ac:dyDescent="0.25"/>
    <row r="575" s="131" customFormat="1" x14ac:dyDescent="0.25"/>
    <row r="576" s="131" customFormat="1" x14ac:dyDescent="0.25"/>
    <row r="577" s="131" customFormat="1" x14ac:dyDescent="0.25"/>
    <row r="578" s="131" customFormat="1" x14ac:dyDescent="0.25"/>
    <row r="579" s="131" customFormat="1" x14ac:dyDescent="0.25"/>
    <row r="580" s="131" customFormat="1" x14ac:dyDescent="0.25"/>
    <row r="581" s="131" customFormat="1" x14ac:dyDescent="0.25"/>
    <row r="582" s="131" customFormat="1" x14ac:dyDescent="0.25"/>
    <row r="583" s="131" customFormat="1" x14ac:dyDescent="0.25"/>
    <row r="584" s="131" customFormat="1" x14ac:dyDescent="0.25"/>
    <row r="585" s="131" customFormat="1" x14ac:dyDescent="0.25"/>
    <row r="586" s="131" customFormat="1" x14ac:dyDescent="0.25"/>
    <row r="587" s="131" customFormat="1" x14ac:dyDescent="0.25"/>
    <row r="588" s="131" customFormat="1" x14ac:dyDescent="0.25"/>
    <row r="589" s="131" customFormat="1" x14ac:dyDescent="0.25"/>
    <row r="590" s="131" customFormat="1" x14ac:dyDescent="0.25"/>
    <row r="591" s="131" customFormat="1" x14ac:dyDescent="0.25"/>
    <row r="592" s="131" customFormat="1" x14ac:dyDescent="0.25"/>
    <row r="593" s="131" customFormat="1" x14ac:dyDescent="0.25"/>
    <row r="594" s="131" customFormat="1" x14ac:dyDescent="0.25"/>
    <row r="595" s="131" customFormat="1" x14ac:dyDescent="0.25"/>
    <row r="596" s="131" customFormat="1" x14ac:dyDescent="0.25"/>
    <row r="597" s="131" customFormat="1" x14ac:dyDescent="0.25"/>
    <row r="598" s="131" customFormat="1" x14ac:dyDescent="0.25"/>
    <row r="599" s="131" customFormat="1" x14ac:dyDescent="0.25"/>
    <row r="600" s="131" customFormat="1" x14ac:dyDescent="0.25"/>
    <row r="601" s="131" customFormat="1" x14ac:dyDescent="0.25"/>
    <row r="602" s="131" customFormat="1" x14ac:dyDescent="0.25"/>
    <row r="603" s="131" customFormat="1" x14ac:dyDescent="0.25"/>
    <row r="604" s="131" customFormat="1" x14ac:dyDescent="0.25"/>
    <row r="605" s="131" customFormat="1" x14ac:dyDescent="0.25"/>
    <row r="606" s="131" customFormat="1" x14ac:dyDescent="0.25"/>
    <row r="607" s="131" customFormat="1" x14ac:dyDescent="0.25"/>
    <row r="608" s="131" customFormat="1" x14ac:dyDescent="0.25"/>
    <row r="609" s="131" customFormat="1" x14ac:dyDescent="0.25"/>
    <row r="610" s="131" customFormat="1" x14ac:dyDescent="0.25"/>
    <row r="611" s="131" customFormat="1" x14ac:dyDescent="0.25"/>
    <row r="612" s="131" customFormat="1" x14ac:dyDescent="0.25"/>
    <row r="613" s="131" customFormat="1" x14ac:dyDescent="0.25"/>
    <row r="614" s="131" customFormat="1" x14ac:dyDescent="0.25"/>
    <row r="615" s="131" customFormat="1" x14ac:dyDescent="0.25"/>
    <row r="616" s="131" customFormat="1" x14ac:dyDescent="0.25"/>
    <row r="617" s="131" customFormat="1" x14ac:dyDescent="0.25"/>
    <row r="618" s="131" customFormat="1" x14ac:dyDescent="0.25"/>
    <row r="619" s="131" customFormat="1" x14ac:dyDescent="0.25"/>
    <row r="620" s="131" customFormat="1" x14ac:dyDescent="0.25"/>
    <row r="621" s="131" customFormat="1" x14ac:dyDescent="0.25"/>
    <row r="622" s="131" customFormat="1" x14ac:dyDescent="0.25"/>
    <row r="623" s="131" customFormat="1" x14ac:dyDescent="0.25"/>
    <row r="624" s="131" customFormat="1" x14ac:dyDescent="0.25"/>
    <row r="625" s="131" customFormat="1" x14ac:dyDescent="0.25"/>
    <row r="626" s="131" customFormat="1" x14ac:dyDescent="0.25"/>
    <row r="627" s="131" customFormat="1" x14ac:dyDescent="0.25"/>
    <row r="628" s="131" customFormat="1" x14ac:dyDescent="0.25"/>
    <row r="629" s="131" customFormat="1" x14ac:dyDescent="0.25"/>
    <row r="630" s="131" customFormat="1" x14ac:dyDescent="0.25"/>
    <row r="631" s="131" customFormat="1" x14ac:dyDescent="0.25"/>
    <row r="632" s="131" customFormat="1" x14ac:dyDescent="0.25"/>
    <row r="633" s="131" customFormat="1" x14ac:dyDescent="0.25"/>
    <row r="634" s="131" customFormat="1" x14ac:dyDescent="0.25"/>
    <row r="635" s="131" customFormat="1" x14ac:dyDescent="0.25"/>
    <row r="636" s="131" customFormat="1" x14ac:dyDescent="0.25"/>
    <row r="637" s="131" customFormat="1" x14ac:dyDescent="0.25"/>
    <row r="638" s="131" customFormat="1" x14ac:dyDescent="0.25"/>
    <row r="639" s="131" customFormat="1" x14ac:dyDescent="0.25"/>
    <row r="640" s="131" customFormat="1" x14ac:dyDescent="0.25"/>
    <row r="641" s="131" customFormat="1" x14ac:dyDescent="0.25"/>
    <row r="642" s="131" customFormat="1" x14ac:dyDescent="0.25"/>
    <row r="643" s="131" customFormat="1" x14ac:dyDescent="0.25"/>
    <row r="644" s="131" customFormat="1" x14ac:dyDescent="0.25"/>
    <row r="645" s="131" customFormat="1" x14ac:dyDescent="0.25"/>
    <row r="646" s="131" customFormat="1" x14ac:dyDescent="0.25"/>
    <row r="647" s="131" customFormat="1" x14ac:dyDescent="0.25"/>
    <row r="648" s="131" customFormat="1" x14ac:dyDescent="0.25"/>
    <row r="649" s="131" customFormat="1" x14ac:dyDescent="0.25"/>
    <row r="650" s="131" customFormat="1" x14ac:dyDescent="0.25"/>
    <row r="651" s="131" customFormat="1" x14ac:dyDescent="0.25"/>
    <row r="652" s="131" customFormat="1" x14ac:dyDescent="0.25"/>
    <row r="653" s="131" customFormat="1" x14ac:dyDescent="0.25"/>
    <row r="654" s="131" customFormat="1" x14ac:dyDescent="0.25"/>
    <row r="655" s="131" customFormat="1" x14ac:dyDescent="0.25"/>
    <row r="656" s="131" customFormat="1" x14ac:dyDescent="0.25"/>
    <row r="657" s="131" customFormat="1" x14ac:dyDescent="0.25"/>
    <row r="658" s="131" customFormat="1" x14ac:dyDescent="0.25"/>
    <row r="659" s="131" customFormat="1" x14ac:dyDescent="0.25"/>
    <row r="660" s="131" customFormat="1" x14ac:dyDescent="0.25"/>
    <row r="661" s="131" customFormat="1" x14ac:dyDescent="0.25"/>
    <row r="662" s="131" customFormat="1" x14ac:dyDescent="0.25"/>
    <row r="663" s="131" customFormat="1" x14ac:dyDescent="0.25"/>
    <row r="664" s="131" customFormat="1" x14ac:dyDescent="0.25"/>
    <row r="665" s="131" customFormat="1" x14ac:dyDescent="0.25"/>
    <row r="666" s="131" customFormat="1" x14ac:dyDescent="0.25"/>
    <row r="667" s="131" customFormat="1" x14ac:dyDescent="0.25"/>
    <row r="668" s="131" customFormat="1" x14ac:dyDescent="0.25"/>
    <row r="669" s="131" customFormat="1" x14ac:dyDescent="0.25"/>
    <row r="670" s="131" customFormat="1" x14ac:dyDescent="0.25"/>
    <row r="671" s="131" customFormat="1" x14ac:dyDescent="0.25"/>
    <row r="672" s="131" customFormat="1" x14ac:dyDescent="0.25"/>
    <row r="673" s="131" customFormat="1" x14ac:dyDescent="0.25"/>
    <row r="674" s="131" customFormat="1" x14ac:dyDescent="0.25"/>
    <row r="675" s="131" customFormat="1" x14ac:dyDescent="0.25"/>
    <row r="676" s="131" customFormat="1" x14ac:dyDescent="0.25"/>
    <row r="677" s="131" customFormat="1" x14ac:dyDescent="0.25"/>
    <row r="678" s="131" customFormat="1" x14ac:dyDescent="0.25"/>
    <row r="679" s="131" customFormat="1" x14ac:dyDescent="0.25"/>
    <row r="680" s="131" customFormat="1" x14ac:dyDescent="0.25"/>
    <row r="681" s="131" customFormat="1" x14ac:dyDescent="0.25"/>
    <row r="682" s="131" customFormat="1" x14ac:dyDescent="0.25"/>
    <row r="683" s="131" customFormat="1" x14ac:dyDescent="0.25"/>
    <row r="684" s="131" customFormat="1" x14ac:dyDescent="0.25"/>
    <row r="685" s="131" customFormat="1" x14ac:dyDescent="0.25"/>
    <row r="686" s="131" customFormat="1" x14ac:dyDescent="0.25"/>
    <row r="687" s="131" customFormat="1" x14ac:dyDescent="0.25"/>
    <row r="688" s="131" customFormat="1" x14ac:dyDescent="0.25"/>
    <row r="689" s="131" customFormat="1" x14ac:dyDescent="0.25"/>
    <row r="690" s="131" customFormat="1" x14ac:dyDescent="0.25"/>
    <row r="691" s="131" customFormat="1" x14ac:dyDescent="0.25"/>
    <row r="692" s="131" customFormat="1" x14ac:dyDescent="0.25"/>
    <row r="693" s="131" customFormat="1" x14ac:dyDescent="0.25"/>
    <row r="694" s="131" customFormat="1" x14ac:dyDescent="0.25"/>
    <row r="695" s="131" customFormat="1" x14ac:dyDescent="0.25"/>
    <row r="696" s="131" customFormat="1" x14ac:dyDescent="0.25"/>
    <row r="697" s="131" customFormat="1" x14ac:dyDescent="0.25"/>
    <row r="698" s="131" customFormat="1" x14ac:dyDescent="0.25"/>
    <row r="699" s="131" customFormat="1" x14ac:dyDescent="0.25"/>
    <row r="700" s="131" customFormat="1" x14ac:dyDescent="0.25"/>
    <row r="701" s="131" customFormat="1" x14ac:dyDescent="0.25"/>
    <row r="702" s="131" customFormat="1" x14ac:dyDescent="0.25"/>
    <row r="703" s="131" customFormat="1" x14ac:dyDescent="0.25"/>
    <row r="704" s="131" customFormat="1" x14ac:dyDescent="0.25"/>
    <row r="705" s="131" customFormat="1" x14ac:dyDescent="0.25"/>
    <row r="706" s="131" customFormat="1" x14ac:dyDescent="0.25"/>
    <row r="707" s="131" customFormat="1" x14ac:dyDescent="0.25"/>
    <row r="708" s="131" customFormat="1" x14ac:dyDescent="0.25"/>
    <row r="709" s="131" customFormat="1" x14ac:dyDescent="0.25"/>
    <row r="710" s="131" customFormat="1" x14ac:dyDescent="0.25"/>
    <row r="711" s="131" customFormat="1" x14ac:dyDescent="0.25"/>
    <row r="712" s="131" customFormat="1" x14ac:dyDescent="0.25"/>
    <row r="713" s="131" customFormat="1" x14ac:dyDescent="0.25"/>
    <row r="714" s="131" customFormat="1" x14ac:dyDescent="0.25"/>
    <row r="715" s="131" customFormat="1" x14ac:dyDescent="0.25"/>
    <row r="716" s="131" customFormat="1" x14ac:dyDescent="0.25"/>
    <row r="717" s="131" customFormat="1" x14ac:dyDescent="0.25"/>
    <row r="718" s="131" customFormat="1" x14ac:dyDescent="0.25"/>
    <row r="719" s="131" customFormat="1" x14ac:dyDescent="0.25"/>
    <row r="720" s="131" customFormat="1" x14ac:dyDescent="0.25"/>
    <row r="721" s="131" customFormat="1" x14ac:dyDescent="0.25"/>
    <row r="722" s="131" customFormat="1" x14ac:dyDescent="0.25"/>
    <row r="723" s="131" customFormat="1" x14ac:dyDescent="0.25"/>
    <row r="724" s="131" customFormat="1" x14ac:dyDescent="0.25"/>
    <row r="725" s="131" customFormat="1" x14ac:dyDescent="0.25"/>
    <row r="726" s="131" customFormat="1" x14ac:dyDescent="0.25"/>
    <row r="727" s="131" customFormat="1" x14ac:dyDescent="0.25"/>
    <row r="728" s="131" customFormat="1" x14ac:dyDescent="0.25"/>
    <row r="729" s="131" customFormat="1" x14ac:dyDescent="0.25"/>
    <row r="730" s="131" customFormat="1" x14ac:dyDescent="0.25"/>
    <row r="731" s="131" customFormat="1" x14ac:dyDescent="0.25"/>
    <row r="732" s="131" customFormat="1" x14ac:dyDescent="0.25"/>
    <row r="733" s="131" customFormat="1" x14ac:dyDescent="0.25"/>
    <row r="734" s="131" customFormat="1" x14ac:dyDescent="0.25"/>
    <row r="735" s="131" customFormat="1" x14ac:dyDescent="0.25"/>
    <row r="736" s="131" customFormat="1" x14ac:dyDescent="0.25"/>
    <row r="737" s="131" customFormat="1" x14ac:dyDescent="0.25"/>
    <row r="738" s="131" customFormat="1" x14ac:dyDescent="0.25"/>
    <row r="739" s="131" customFormat="1" x14ac:dyDescent="0.25"/>
    <row r="740" s="131" customFormat="1" x14ac:dyDescent="0.25"/>
    <row r="741" s="131" customFormat="1" x14ac:dyDescent="0.25"/>
    <row r="742" s="131" customFormat="1" x14ac:dyDescent="0.25"/>
    <row r="743" s="131" customFormat="1" x14ac:dyDescent="0.25"/>
    <row r="744" s="131" customFormat="1" x14ac:dyDescent="0.25"/>
    <row r="745" s="131" customFormat="1" x14ac:dyDescent="0.25"/>
    <row r="746" s="131" customFormat="1" x14ac:dyDescent="0.25"/>
    <row r="747" s="131" customFormat="1" x14ac:dyDescent="0.25"/>
    <row r="748" s="131" customFormat="1" x14ac:dyDescent="0.25"/>
    <row r="749" s="131" customFormat="1" x14ac:dyDescent="0.25"/>
    <row r="750" s="131" customFormat="1" x14ac:dyDescent="0.25"/>
    <row r="751" s="131" customFormat="1" x14ac:dyDescent="0.25"/>
    <row r="752" s="131" customFormat="1" x14ac:dyDescent="0.25"/>
    <row r="753" s="131" customFormat="1" x14ac:dyDescent="0.25"/>
    <row r="754" s="131" customFormat="1" x14ac:dyDescent="0.25"/>
    <row r="755" s="131" customFormat="1" x14ac:dyDescent="0.25"/>
    <row r="756" s="131" customFormat="1" x14ac:dyDescent="0.25"/>
    <row r="757" s="131" customFormat="1" x14ac:dyDescent="0.25"/>
    <row r="758" s="131" customFormat="1" x14ac:dyDescent="0.25"/>
    <row r="759" s="131" customFormat="1" x14ac:dyDescent="0.25"/>
    <row r="760" s="131" customFormat="1" x14ac:dyDescent="0.25"/>
    <row r="761" s="131" customFormat="1" x14ac:dyDescent="0.25"/>
    <row r="762" s="131" customFormat="1" x14ac:dyDescent="0.25"/>
    <row r="763" s="131" customFormat="1" x14ac:dyDescent="0.25"/>
    <row r="764" s="131" customFormat="1" x14ac:dyDescent="0.25"/>
    <row r="765" s="131" customFormat="1" x14ac:dyDescent="0.25"/>
    <row r="766" s="131" customFormat="1" x14ac:dyDescent="0.25"/>
    <row r="767" s="131" customFormat="1" x14ac:dyDescent="0.25"/>
    <row r="768" s="131" customFormat="1" x14ac:dyDescent="0.25"/>
    <row r="769" s="131" customFormat="1" x14ac:dyDescent="0.25"/>
    <row r="770" s="131" customFormat="1" x14ac:dyDescent="0.25"/>
    <row r="771" s="131" customFormat="1" x14ac:dyDescent="0.25"/>
    <row r="772" s="131" customFormat="1" x14ac:dyDescent="0.25"/>
    <row r="773" s="131" customFormat="1" x14ac:dyDescent="0.25"/>
    <row r="774" s="131" customFormat="1" x14ac:dyDescent="0.25"/>
    <row r="775" s="131" customFormat="1" x14ac:dyDescent="0.25"/>
    <row r="776" s="131" customFormat="1" x14ac:dyDescent="0.25"/>
    <row r="777" s="131" customFormat="1" x14ac:dyDescent="0.25"/>
    <row r="778" s="131" customFormat="1" x14ac:dyDescent="0.25"/>
    <row r="779" s="131" customFormat="1" x14ac:dyDescent="0.25"/>
    <row r="780" s="131" customFormat="1" x14ac:dyDescent="0.25"/>
    <row r="781" s="131" customFormat="1" x14ac:dyDescent="0.25"/>
    <row r="782" s="131" customFormat="1" x14ac:dyDescent="0.25"/>
    <row r="783" s="131" customFormat="1" x14ac:dyDescent="0.25"/>
    <row r="784" s="131" customFormat="1" x14ac:dyDescent="0.25"/>
    <row r="785" s="131" customFormat="1" x14ac:dyDescent="0.25"/>
    <row r="786" s="131" customFormat="1" x14ac:dyDescent="0.25"/>
    <row r="787" s="131" customFormat="1" x14ac:dyDescent="0.25"/>
    <row r="788" s="131" customFormat="1" x14ac:dyDescent="0.25"/>
    <row r="789" s="131" customFormat="1" x14ac:dyDescent="0.25"/>
    <row r="790" s="131" customFormat="1" x14ac:dyDescent="0.25"/>
    <row r="791" s="131" customFormat="1" x14ac:dyDescent="0.25"/>
    <row r="792" s="131" customFormat="1" x14ac:dyDescent="0.25"/>
    <row r="793" s="131" customFormat="1" x14ac:dyDescent="0.25"/>
    <row r="794" s="131" customFormat="1" x14ac:dyDescent="0.25"/>
    <row r="795" s="131" customFormat="1" x14ac:dyDescent="0.25"/>
    <row r="796" s="131" customFormat="1" x14ac:dyDescent="0.25"/>
    <row r="797" s="131" customFormat="1" x14ac:dyDescent="0.25"/>
    <row r="798" s="131" customFormat="1" x14ac:dyDescent="0.25"/>
    <row r="799" s="131" customFormat="1" x14ac:dyDescent="0.25"/>
    <row r="800" s="131" customFormat="1" x14ac:dyDescent="0.25"/>
    <row r="801" s="131" customFormat="1" x14ac:dyDescent="0.25"/>
    <row r="802" s="131" customFormat="1" x14ac:dyDescent="0.25"/>
    <row r="803" s="131" customFormat="1" x14ac:dyDescent="0.25"/>
    <row r="804" s="131" customFormat="1" x14ac:dyDescent="0.25"/>
    <row r="805" s="131" customFormat="1" x14ac:dyDescent="0.25"/>
    <row r="806" s="131" customFormat="1" x14ac:dyDescent="0.25"/>
    <row r="807" s="131" customFormat="1" x14ac:dyDescent="0.25"/>
    <row r="808" s="131" customFormat="1" x14ac:dyDescent="0.25"/>
    <row r="809" s="131" customFormat="1" x14ac:dyDescent="0.25"/>
    <row r="810" s="131" customFormat="1" x14ac:dyDescent="0.25"/>
    <row r="811" s="131" customFormat="1" x14ac:dyDescent="0.25"/>
    <row r="812" s="131" customFormat="1" x14ac:dyDescent="0.25"/>
    <row r="813" s="131" customFormat="1" x14ac:dyDescent="0.25"/>
    <row r="814" s="131" customFormat="1" x14ac:dyDescent="0.25"/>
    <row r="815" s="131" customFormat="1" x14ac:dyDescent="0.25"/>
    <row r="816" s="131" customFormat="1" x14ac:dyDescent="0.25"/>
    <row r="817" s="131" customFormat="1" x14ac:dyDescent="0.25"/>
    <row r="818" s="131" customFormat="1" x14ac:dyDescent="0.25"/>
    <row r="819" s="131" customFormat="1" x14ac:dyDescent="0.25"/>
    <row r="820" s="131" customFormat="1" x14ac:dyDescent="0.25"/>
    <row r="821" s="131" customFormat="1" x14ac:dyDescent="0.25"/>
    <row r="822" s="131" customFormat="1" x14ac:dyDescent="0.25"/>
    <row r="823" s="131" customFormat="1" x14ac:dyDescent="0.25"/>
    <row r="824" s="131" customFormat="1" x14ac:dyDescent="0.25"/>
    <row r="825" s="131" customFormat="1" x14ac:dyDescent="0.25"/>
    <row r="826" s="131" customFormat="1" x14ac:dyDescent="0.25"/>
    <row r="827" s="131" customFormat="1" x14ac:dyDescent="0.25"/>
    <row r="828" s="131" customFormat="1" x14ac:dyDescent="0.25"/>
    <row r="829" s="131" customFormat="1" x14ac:dyDescent="0.25"/>
    <row r="830" s="131" customFormat="1" x14ac:dyDescent="0.25"/>
    <row r="831" s="131" customFormat="1" x14ac:dyDescent="0.25"/>
    <row r="832" s="131" customFormat="1" x14ac:dyDescent="0.25"/>
    <row r="833" s="131" customFormat="1" x14ac:dyDescent="0.25"/>
    <row r="834" s="131" customFormat="1" x14ac:dyDescent="0.25"/>
    <row r="835" s="131" customFormat="1" x14ac:dyDescent="0.25"/>
    <row r="836" s="131" customFormat="1" x14ac:dyDescent="0.25"/>
    <row r="837" s="131" customFormat="1" x14ac:dyDescent="0.25"/>
    <row r="838" s="131" customFormat="1" x14ac:dyDescent="0.25"/>
    <row r="839" s="131" customFormat="1" x14ac:dyDescent="0.25"/>
    <row r="840" s="131" customFormat="1" x14ac:dyDescent="0.25"/>
    <row r="841" s="131" customFormat="1" x14ac:dyDescent="0.25"/>
    <row r="842" s="131" customFormat="1" x14ac:dyDescent="0.25"/>
    <row r="843" s="131" customFormat="1" x14ac:dyDescent="0.25"/>
    <row r="844" s="131" customFormat="1" x14ac:dyDescent="0.25"/>
    <row r="845" s="131" customFormat="1" x14ac:dyDescent="0.25"/>
    <row r="846" s="131" customFormat="1" x14ac:dyDescent="0.25"/>
    <row r="847" s="131" customFormat="1" x14ac:dyDescent="0.25"/>
    <row r="848" s="131" customFormat="1" x14ac:dyDescent="0.25"/>
    <row r="849" s="131" customFormat="1" x14ac:dyDescent="0.25"/>
    <row r="850" s="131" customFormat="1" x14ac:dyDescent="0.25"/>
    <row r="851" s="131" customFormat="1" x14ac:dyDescent="0.25"/>
    <row r="852" s="131" customFormat="1" x14ac:dyDescent="0.25"/>
    <row r="853" s="131" customFormat="1" x14ac:dyDescent="0.25"/>
    <row r="854" s="131" customFormat="1" x14ac:dyDescent="0.25"/>
    <row r="855" s="131" customFormat="1" x14ac:dyDescent="0.25"/>
    <row r="856" s="131" customFormat="1" x14ac:dyDescent="0.25"/>
    <row r="857" s="131" customFormat="1" x14ac:dyDescent="0.25"/>
    <row r="858" s="131" customFormat="1" x14ac:dyDescent="0.25"/>
    <row r="859" s="131" customFormat="1" x14ac:dyDescent="0.25"/>
    <row r="860" s="131" customFormat="1" x14ac:dyDescent="0.25"/>
    <row r="861" s="131" customFormat="1" x14ac:dyDescent="0.25"/>
    <row r="862" s="131" customFormat="1" x14ac:dyDescent="0.25"/>
    <row r="863" s="131" customFormat="1" x14ac:dyDescent="0.25"/>
    <row r="864" s="131" customFormat="1" x14ac:dyDescent="0.25"/>
    <row r="865" s="131" customFormat="1" x14ac:dyDescent="0.25"/>
    <row r="866" s="131" customFormat="1" x14ac:dyDescent="0.25"/>
    <row r="867" s="131" customFormat="1" x14ac:dyDescent="0.25"/>
    <row r="868" s="131" customFormat="1" x14ac:dyDescent="0.25"/>
    <row r="869" s="131" customFormat="1" x14ac:dyDescent="0.25"/>
    <row r="870" s="131" customFormat="1" x14ac:dyDescent="0.25"/>
    <row r="871" s="131" customFormat="1" x14ac:dyDescent="0.25"/>
    <row r="872" s="131" customFormat="1" x14ac:dyDescent="0.25"/>
    <row r="873" s="131" customFormat="1" x14ac:dyDescent="0.25"/>
    <row r="874" s="131" customFormat="1" x14ac:dyDescent="0.25"/>
    <row r="875" s="131" customFormat="1" x14ac:dyDescent="0.25"/>
    <row r="876" s="131" customFormat="1" x14ac:dyDescent="0.25"/>
    <row r="877" s="131" customFormat="1" x14ac:dyDescent="0.25"/>
    <row r="878" s="131" customFormat="1" x14ac:dyDescent="0.25"/>
    <row r="879" s="131" customFormat="1" x14ac:dyDescent="0.25"/>
    <row r="880" s="131" customFormat="1" x14ac:dyDescent="0.25"/>
    <row r="881" s="131" customFormat="1" x14ac:dyDescent="0.25"/>
    <row r="882" s="131" customFormat="1" x14ac:dyDescent="0.25"/>
    <row r="883" s="131" customFormat="1" x14ac:dyDescent="0.25"/>
    <row r="884" s="131" customFormat="1" x14ac:dyDescent="0.25"/>
    <row r="885" s="131" customFormat="1" x14ac:dyDescent="0.25"/>
    <row r="886" s="131" customFormat="1" x14ac:dyDescent="0.25"/>
    <row r="887" s="131" customFormat="1" x14ac:dyDescent="0.25"/>
    <row r="888" s="131" customFormat="1" x14ac:dyDescent="0.25"/>
    <row r="889" s="131" customFormat="1" x14ac:dyDescent="0.25"/>
    <row r="890" s="131" customFormat="1" x14ac:dyDescent="0.25"/>
    <row r="891" s="131" customFormat="1" x14ac:dyDescent="0.25"/>
    <row r="892" s="131" customFormat="1" x14ac:dyDescent="0.25"/>
    <row r="893" s="131" customFormat="1" x14ac:dyDescent="0.25"/>
    <row r="894" s="131" customFormat="1" x14ac:dyDescent="0.25"/>
    <row r="895" s="131" customFormat="1" x14ac:dyDescent="0.25"/>
    <row r="896" s="131" customFormat="1" x14ac:dyDescent="0.25"/>
    <row r="897" s="131" customFormat="1" x14ac:dyDescent="0.25"/>
    <row r="898" s="131" customFormat="1" x14ac:dyDescent="0.25"/>
    <row r="899" s="131" customFormat="1" x14ac:dyDescent="0.25"/>
    <row r="900" s="131" customFormat="1" x14ac:dyDescent="0.25"/>
    <row r="901" s="131" customFormat="1" x14ac:dyDescent="0.25"/>
    <row r="902" s="131" customFormat="1" x14ac:dyDescent="0.25"/>
    <row r="903" s="131" customFormat="1" x14ac:dyDescent="0.25"/>
    <row r="904" s="131" customFormat="1" x14ac:dyDescent="0.25"/>
    <row r="905" s="131" customFormat="1" x14ac:dyDescent="0.25"/>
    <row r="906" s="131" customFormat="1" x14ac:dyDescent="0.25"/>
    <row r="907" s="131" customFormat="1" x14ac:dyDescent="0.25"/>
    <row r="908" s="131" customFormat="1" x14ac:dyDescent="0.25"/>
    <row r="909" s="131" customFormat="1" x14ac:dyDescent="0.25"/>
    <row r="910" s="131" customFormat="1" x14ac:dyDescent="0.25"/>
    <row r="911" s="131" customFormat="1" x14ac:dyDescent="0.25"/>
    <row r="912" s="131" customFormat="1" x14ac:dyDescent="0.25"/>
    <row r="913" s="131" customFormat="1" x14ac:dyDescent="0.25"/>
    <row r="914" s="131" customFormat="1" x14ac:dyDescent="0.25"/>
    <row r="915" s="131" customFormat="1" x14ac:dyDescent="0.25"/>
    <row r="916" s="131" customFormat="1" x14ac:dyDescent="0.25"/>
    <row r="917" s="131" customFormat="1" x14ac:dyDescent="0.25"/>
    <row r="918" s="131" customFormat="1" x14ac:dyDescent="0.25"/>
    <row r="919" s="131" customFormat="1" x14ac:dyDescent="0.25"/>
    <row r="920" s="131" customFormat="1" x14ac:dyDescent="0.25"/>
    <row r="921" s="131" customFormat="1" x14ac:dyDescent="0.25"/>
    <row r="922" s="131" customFormat="1" x14ac:dyDescent="0.25"/>
    <row r="923" s="131" customFormat="1" x14ac:dyDescent="0.25"/>
    <row r="924" s="131" customFormat="1" x14ac:dyDescent="0.25"/>
    <row r="925" s="131" customFormat="1" x14ac:dyDescent="0.25"/>
    <row r="926" s="131" customFormat="1" x14ac:dyDescent="0.25"/>
    <row r="927" s="131" customFormat="1" x14ac:dyDescent="0.25"/>
    <row r="928" s="131" customFormat="1" x14ac:dyDescent="0.25"/>
    <row r="929" s="131" customFormat="1" x14ac:dyDescent="0.25"/>
    <row r="930" s="131" customFormat="1" x14ac:dyDescent="0.25"/>
    <row r="931" s="131" customFormat="1" x14ac:dyDescent="0.25"/>
    <row r="932" s="131" customFormat="1" x14ac:dyDescent="0.25"/>
    <row r="933" s="131" customFormat="1" x14ac:dyDescent="0.25"/>
    <row r="934" s="131" customFormat="1" x14ac:dyDescent="0.25"/>
    <row r="935" s="131" customFormat="1" x14ac:dyDescent="0.25"/>
    <row r="936" s="131" customFormat="1" x14ac:dyDescent="0.25"/>
    <row r="937" s="131" customFormat="1" x14ac:dyDescent="0.25"/>
    <row r="938" s="131" customFormat="1" x14ac:dyDescent="0.25"/>
    <row r="939" s="131" customFormat="1" x14ac:dyDescent="0.25"/>
    <row r="940" s="131" customFormat="1" x14ac:dyDescent="0.25"/>
    <row r="941" s="131" customFormat="1" x14ac:dyDescent="0.25"/>
    <row r="942" s="131" customFormat="1" x14ac:dyDescent="0.25"/>
    <row r="943" s="131" customFormat="1" x14ac:dyDescent="0.25"/>
    <row r="944" s="131" customFormat="1" x14ac:dyDescent="0.25"/>
    <row r="945" s="131" customFormat="1" x14ac:dyDescent="0.25"/>
    <row r="946" s="131" customFormat="1" x14ac:dyDescent="0.25"/>
    <row r="947" s="131" customFormat="1" x14ac:dyDescent="0.25"/>
    <row r="948" s="131" customFormat="1" x14ac:dyDescent="0.25"/>
    <row r="949" s="131" customFormat="1" x14ac:dyDescent="0.25"/>
    <row r="950" s="131" customFormat="1" x14ac:dyDescent="0.25"/>
    <row r="951" s="131" customFormat="1" x14ac:dyDescent="0.25"/>
    <row r="952" s="131" customFormat="1" x14ac:dyDescent="0.25"/>
    <row r="953" s="131" customFormat="1" x14ac:dyDescent="0.25"/>
    <row r="954" s="131" customFormat="1" x14ac:dyDescent="0.25"/>
    <row r="955" s="131" customFormat="1" x14ac:dyDescent="0.25"/>
    <row r="956" s="131" customFormat="1" x14ac:dyDescent="0.25"/>
    <row r="957" s="131" customFormat="1" x14ac:dyDescent="0.25"/>
    <row r="958" s="131" customFormat="1" x14ac:dyDescent="0.25"/>
    <row r="959" s="131" customFormat="1" x14ac:dyDescent="0.25"/>
    <row r="960" s="131" customFormat="1" x14ac:dyDescent="0.25"/>
    <row r="961" s="131" customFormat="1" x14ac:dyDescent="0.25"/>
    <row r="962" s="131" customFormat="1" x14ac:dyDescent="0.25"/>
    <row r="963" s="131" customFormat="1" x14ac:dyDescent="0.25"/>
    <row r="964" s="131" customFormat="1" x14ac:dyDescent="0.25"/>
    <row r="965" s="131" customFormat="1" x14ac:dyDescent="0.25"/>
    <row r="966" s="131" customFormat="1" x14ac:dyDescent="0.25"/>
    <row r="967" s="131" customFormat="1" x14ac:dyDescent="0.25"/>
    <row r="968" s="131" customFormat="1" x14ac:dyDescent="0.25"/>
    <row r="969" s="131" customFormat="1" x14ac:dyDescent="0.25"/>
    <row r="970" s="131" customFormat="1" x14ac:dyDescent="0.25"/>
    <row r="971" s="131" customFormat="1" x14ac:dyDescent="0.25"/>
    <row r="972" s="131" customFormat="1" x14ac:dyDescent="0.25"/>
    <row r="973" s="131" customFormat="1" x14ac:dyDescent="0.25"/>
    <row r="974" s="131" customFormat="1" x14ac:dyDescent="0.25"/>
    <row r="975" s="131" customFormat="1" x14ac:dyDescent="0.25"/>
    <row r="976" s="131" customFormat="1" x14ac:dyDescent="0.25"/>
    <row r="977" s="131" customFormat="1" x14ac:dyDescent="0.25"/>
    <row r="978" s="131" customFormat="1" x14ac:dyDescent="0.25"/>
    <row r="979" s="131" customFormat="1" x14ac:dyDescent="0.25"/>
    <row r="980" s="131" customFormat="1" x14ac:dyDescent="0.25"/>
    <row r="981" s="131" customFormat="1" x14ac:dyDescent="0.25"/>
    <row r="982" s="131" customFormat="1" x14ac:dyDescent="0.25"/>
    <row r="983" s="131" customFormat="1" x14ac:dyDescent="0.25"/>
    <row r="984" s="131" customFormat="1" x14ac:dyDescent="0.25"/>
    <row r="985" s="131" customFormat="1" x14ac:dyDescent="0.25"/>
    <row r="986" s="131" customFormat="1" x14ac:dyDescent="0.25"/>
    <row r="987" s="131" customFormat="1" x14ac:dyDescent="0.25"/>
    <row r="988" s="131" customFormat="1" x14ac:dyDescent="0.25"/>
    <row r="989" s="131" customFormat="1" x14ac:dyDescent="0.25"/>
    <row r="990" s="131" customFormat="1" x14ac:dyDescent="0.25"/>
    <row r="991" s="131" customFormat="1" x14ac:dyDescent="0.25"/>
    <row r="992" s="131" customFormat="1" x14ac:dyDescent="0.25"/>
    <row r="993" s="131" customFormat="1" x14ac:dyDescent="0.25"/>
    <row r="994" s="131" customFormat="1" x14ac:dyDescent="0.25"/>
    <row r="995" s="131" customFormat="1" x14ac:dyDescent="0.25"/>
    <row r="996" s="131" customFormat="1" x14ac:dyDescent="0.25"/>
    <row r="997" s="131" customFormat="1" x14ac:dyDescent="0.25"/>
    <row r="998" s="131" customFormat="1" x14ac:dyDescent="0.25"/>
    <row r="999" s="131" customFormat="1" x14ac:dyDescent="0.25"/>
    <row r="1000" s="131" customFormat="1" x14ac:dyDescent="0.25"/>
    <row r="1001" s="131" customFormat="1" x14ac:dyDescent="0.25"/>
    <row r="1002" s="131" customFormat="1" x14ac:dyDescent="0.25"/>
    <row r="1003" s="131" customFormat="1" x14ac:dyDescent="0.25"/>
    <row r="1004" s="131" customFormat="1" x14ac:dyDescent="0.25"/>
    <row r="1005" s="131" customFormat="1" x14ac:dyDescent="0.25"/>
    <row r="1006" s="131" customFormat="1" x14ac:dyDescent="0.25"/>
    <row r="1007" s="131" customFormat="1" x14ac:dyDescent="0.25"/>
    <row r="1008" s="131" customFormat="1" x14ac:dyDescent="0.25"/>
    <row r="1009" s="131" customFormat="1" x14ac:dyDescent="0.25"/>
    <row r="1010" s="131" customFormat="1" x14ac:dyDescent="0.25"/>
    <row r="1011" s="131" customFormat="1" x14ac:dyDescent="0.25"/>
    <row r="1012" s="131" customFormat="1" x14ac:dyDescent="0.25"/>
    <row r="1013" s="131" customFormat="1" x14ac:dyDescent="0.25"/>
    <row r="1014" s="131" customFormat="1" x14ac:dyDescent="0.25"/>
    <row r="1015" s="131" customFormat="1" x14ac:dyDescent="0.25"/>
    <row r="1016" s="131" customFormat="1" x14ac:dyDescent="0.25"/>
    <row r="1017" s="131" customFormat="1" x14ac:dyDescent="0.25"/>
    <row r="1018" s="131" customFormat="1" x14ac:dyDescent="0.25"/>
    <row r="1019" s="131" customFormat="1" x14ac:dyDescent="0.25"/>
    <row r="1020" s="131" customFormat="1" x14ac:dyDescent="0.25"/>
    <row r="1021" s="131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9"/>
  <sheetViews>
    <sheetView topLeftCell="C49" zoomScale="60" zoomScaleNormal="60" workbookViewId="0">
      <selection activeCell="AC11" sqref="AC11"/>
    </sheetView>
  </sheetViews>
  <sheetFormatPr defaultRowHeight="16.5" x14ac:dyDescent="0.3"/>
  <cols>
    <col min="1" max="1" width="9.140625" style="42" customWidth="1"/>
    <col min="2" max="2" width="18.28515625" style="42" customWidth="1"/>
    <col min="3" max="3" width="9.140625" style="42" customWidth="1"/>
    <col min="4" max="4" width="15" style="42" customWidth="1"/>
    <col min="5" max="5" width="9.140625" style="42" customWidth="1"/>
    <col min="6" max="6" width="18.28515625" style="42" customWidth="1"/>
    <col min="7" max="7" width="18" style="42" customWidth="1"/>
    <col min="8" max="9" width="9.140625" style="42" customWidth="1"/>
    <col min="10" max="12" width="9.140625" style="40"/>
    <col min="13" max="13" width="11.42578125" style="40" bestFit="1" customWidth="1"/>
    <col min="14" max="23" width="9.140625" style="40"/>
    <col min="24" max="24" width="11.7109375" style="40" customWidth="1"/>
    <col min="25" max="25" width="12" style="40" bestFit="1" customWidth="1"/>
    <col min="26" max="26" width="11.42578125" style="40" bestFit="1" customWidth="1"/>
    <col min="27" max="16384" width="9.140625" style="40"/>
  </cols>
  <sheetData>
    <row r="1" spans="1:29" x14ac:dyDescent="0.25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29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63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29" ht="15" x14ac:dyDescent="0.25">
      <c r="A3" s="268" t="s">
        <v>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W3" s="43"/>
      <c r="X3" s="43"/>
      <c r="Y3" s="43"/>
      <c r="Z3" s="43"/>
      <c r="AA3" s="43"/>
    </row>
    <row r="4" spans="1:29" ht="15" x14ac:dyDescent="0.25">
      <c r="A4" s="269" t="s">
        <v>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44"/>
      <c r="V4" s="44"/>
      <c r="W4" s="44"/>
      <c r="X4" s="44"/>
      <c r="Y4" s="44"/>
      <c r="Z4" s="44"/>
      <c r="AA4" s="44"/>
    </row>
    <row r="5" spans="1:29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29" ht="32.25" customHeight="1" thickBot="1" x14ac:dyDescent="0.3">
      <c r="A6" s="271" t="s">
        <v>6</v>
      </c>
      <c r="B6" s="272"/>
      <c r="C6" s="272"/>
      <c r="D6" s="272"/>
      <c r="E6" s="272"/>
      <c r="F6" s="272"/>
      <c r="G6" s="272"/>
      <c r="H6" s="272"/>
      <c r="I6" s="273"/>
      <c r="J6" s="272" t="s">
        <v>7</v>
      </c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3"/>
      <c r="W6" s="276" t="s">
        <v>8</v>
      </c>
      <c r="X6" s="278" t="s">
        <v>9</v>
      </c>
      <c r="Y6" s="279"/>
      <c r="Z6" s="280"/>
      <c r="AA6" s="274" t="s">
        <v>10</v>
      </c>
    </row>
    <row r="7" spans="1:29" ht="171.75" customHeight="1" thickBot="1" x14ac:dyDescent="0.3">
      <c r="A7" s="276" t="s">
        <v>11</v>
      </c>
      <c r="B7" s="276" t="s">
        <v>12</v>
      </c>
      <c r="C7" s="276" t="s">
        <v>13</v>
      </c>
      <c r="D7" s="276" t="s">
        <v>14</v>
      </c>
      <c r="E7" s="276" t="s">
        <v>15</v>
      </c>
      <c r="F7" s="276" t="s">
        <v>16</v>
      </c>
      <c r="G7" s="276" t="s">
        <v>17</v>
      </c>
      <c r="H7" s="276" t="s">
        <v>18</v>
      </c>
      <c r="I7" s="276" t="s">
        <v>19</v>
      </c>
      <c r="J7" s="274" t="s">
        <v>20</v>
      </c>
      <c r="K7" s="276" t="s">
        <v>21</v>
      </c>
      <c r="L7" s="276" t="s">
        <v>22</v>
      </c>
      <c r="M7" s="271" t="s">
        <v>23</v>
      </c>
      <c r="N7" s="272"/>
      <c r="O7" s="272"/>
      <c r="P7" s="272"/>
      <c r="Q7" s="272"/>
      <c r="R7" s="272"/>
      <c r="S7" s="272"/>
      <c r="T7" s="272"/>
      <c r="U7" s="273"/>
      <c r="V7" s="276" t="s">
        <v>24</v>
      </c>
      <c r="W7" s="277"/>
      <c r="X7" s="281"/>
      <c r="Y7" s="282"/>
      <c r="Z7" s="283"/>
      <c r="AA7" s="275"/>
    </row>
    <row r="8" spans="1:29" ht="63.75" customHeight="1" thickBot="1" x14ac:dyDescent="0.3">
      <c r="A8" s="277"/>
      <c r="B8" s="277"/>
      <c r="C8" s="277"/>
      <c r="D8" s="277"/>
      <c r="E8" s="277"/>
      <c r="F8" s="277"/>
      <c r="G8" s="277"/>
      <c r="H8" s="277"/>
      <c r="I8" s="277"/>
      <c r="J8" s="275"/>
      <c r="K8" s="277"/>
      <c r="L8" s="277"/>
      <c r="M8" s="276" t="s">
        <v>25</v>
      </c>
      <c r="N8" s="271" t="s">
        <v>26</v>
      </c>
      <c r="O8" s="272"/>
      <c r="P8" s="273"/>
      <c r="Q8" s="271" t="s">
        <v>27</v>
      </c>
      <c r="R8" s="272"/>
      <c r="S8" s="272"/>
      <c r="T8" s="273"/>
      <c r="U8" s="276" t="s">
        <v>28</v>
      </c>
      <c r="V8" s="277"/>
      <c r="W8" s="277"/>
      <c r="X8" s="276" t="s">
        <v>29</v>
      </c>
      <c r="Y8" s="276" t="s">
        <v>30</v>
      </c>
      <c r="Z8" s="276" t="s">
        <v>31</v>
      </c>
      <c r="AA8" s="275"/>
    </row>
    <row r="9" spans="1:29" ht="71.25" customHeight="1" thickBot="1" x14ac:dyDescent="0.3">
      <c r="A9" s="277"/>
      <c r="B9" s="277"/>
      <c r="C9" s="277"/>
      <c r="D9" s="277"/>
      <c r="E9" s="277"/>
      <c r="F9" s="277"/>
      <c r="G9" s="277"/>
      <c r="H9" s="277"/>
      <c r="I9" s="277"/>
      <c r="J9" s="275"/>
      <c r="K9" s="277"/>
      <c r="L9" s="277"/>
      <c r="M9" s="277"/>
      <c r="N9" s="82" t="s">
        <v>32</v>
      </c>
      <c r="O9" s="82" t="s">
        <v>33</v>
      </c>
      <c r="P9" s="82" t="s">
        <v>34</v>
      </c>
      <c r="Q9" s="82" t="s">
        <v>35</v>
      </c>
      <c r="R9" s="82" t="s">
        <v>36</v>
      </c>
      <c r="S9" s="82" t="s">
        <v>37</v>
      </c>
      <c r="T9" s="82" t="s">
        <v>38</v>
      </c>
      <c r="U9" s="277"/>
      <c r="V9" s="277"/>
      <c r="W9" s="277"/>
      <c r="X9" s="277"/>
      <c r="Y9" s="277"/>
      <c r="Z9" s="277"/>
      <c r="AA9" s="275"/>
    </row>
    <row r="10" spans="1:29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29" s="62" customFormat="1" ht="75" x14ac:dyDescent="0.25">
      <c r="A11" s="51">
        <v>1</v>
      </c>
      <c r="B11" s="51" t="s">
        <v>47</v>
      </c>
      <c r="C11" s="51" t="s">
        <v>53</v>
      </c>
      <c r="D11" s="51" t="s">
        <v>299</v>
      </c>
      <c r="E11" s="51" t="s">
        <v>42</v>
      </c>
      <c r="F11" s="51" t="s">
        <v>300</v>
      </c>
      <c r="G11" s="51" t="s">
        <v>301</v>
      </c>
      <c r="H11" s="51" t="s">
        <v>45</v>
      </c>
      <c r="I11" s="51">
        <v>0.47</v>
      </c>
      <c r="J11" s="51"/>
      <c r="K11" s="51"/>
      <c r="L11" s="51"/>
      <c r="M11" s="51">
        <v>82</v>
      </c>
      <c r="N11" s="51">
        <v>0</v>
      </c>
      <c r="O11" s="51">
        <v>0</v>
      </c>
      <c r="P11" s="51">
        <v>82</v>
      </c>
      <c r="Q11" s="51">
        <v>0</v>
      </c>
      <c r="R11" s="51">
        <v>0</v>
      </c>
      <c r="S11" s="51">
        <v>0</v>
      </c>
      <c r="T11" s="51">
        <v>82</v>
      </c>
      <c r="U11" s="51">
        <v>0</v>
      </c>
      <c r="V11" s="51"/>
      <c r="W11" s="51"/>
      <c r="X11" s="51" t="s">
        <v>302</v>
      </c>
      <c r="Y11" s="51" t="s">
        <v>109</v>
      </c>
      <c r="Z11" s="51" t="s">
        <v>46</v>
      </c>
      <c r="AA11" s="51">
        <v>0</v>
      </c>
      <c r="AB11" s="61"/>
      <c r="AC11" s="61"/>
    </row>
    <row r="12" spans="1:29" s="62" customFormat="1" ht="80.25" customHeight="1" x14ac:dyDescent="0.25">
      <c r="A12" s="127">
        <v>2</v>
      </c>
      <c r="B12" s="127" t="s">
        <v>47</v>
      </c>
      <c r="C12" s="127" t="s">
        <v>40</v>
      </c>
      <c r="D12" s="127" t="s">
        <v>200</v>
      </c>
      <c r="E12" s="127" t="s">
        <v>73</v>
      </c>
      <c r="F12" s="127" t="s">
        <v>303</v>
      </c>
      <c r="G12" s="127" t="s">
        <v>304</v>
      </c>
      <c r="H12" s="127" t="s">
        <v>45</v>
      </c>
      <c r="I12" s="127">
        <v>10.583</v>
      </c>
      <c r="J12" s="127" t="s">
        <v>74</v>
      </c>
      <c r="K12" s="127"/>
      <c r="L12" s="127"/>
      <c r="M12" s="127">
        <v>9</v>
      </c>
      <c r="N12" s="127">
        <v>0</v>
      </c>
      <c r="O12" s="127">
        <v>0</v>
      </c>
      <c r="P12" s="127">
        <v>7</v>
      </c>
      <c r="Q12" s="127">
        <v>0</v>
      </c>
      <c r="R12" s="127">
        <v>0</v>
      </c>
      <c r="S12" s="127">
        <v>7</v>
      </c>
      <c r="T12" s="127">
        <v>0</v>
      </c>
      <c r="U12" s="127">
        <v>2</v>
      </c>
      <c r="V12" s="127">
        <v>22</v>
      </c>
      <c r="W12" s="127"/>
      <c r="X12" s="128" t="s">
        <v>305</v>
      </c>
      <c r="Y12" s="51" t="s">
        <v>109</v>
      </c>
      <c r="Z12" s="127" t="s">
        <v>46</v>
      </c>
      <c r="AA12" s="127">
        <v>0</v>
      </c>
      <c r="AB12" s="61"/>
      <c r="AC12" s="61"/>
    </row>
    <row r="13" spans="1:29" s="62" customFormat="1" ht="80.25" customHeight="1" x14ac:dyDescent="0.25">
      <c r="A13" s="127">
        <v>3</v>
      </c>
      <c r="B13" s="127" t="s">
        <v>71</v>
      </c>
      <c r="C13" s="127" t="s">
        <v>53</v>
      </c>
      <c r="D13" s="127" t="s">
        <v>306</v>
      </c>
      <c r="E13" s="127">
        <v>0.38</v>
      </c>
      <c r="F13" s="127" t="s">
        <v>307</v>
      </c>
      <c r="G13" s="127" t="s">
        <v>308</v>
      </c>
      <c r="H13" s="127" t="s">
        <v>75</v>
      </c>
      <c r="I13" s="129">
        <v>1</v>
      </c>
      <c r="J13" s="127" t="s">
        <v>74</v>
      </c>
      <c r="K13" s="127"/>
      <c r="L13" s="127"/>
      <c r="M13" s="127">
        <v>8</v>
      </c>
      <c r="N13" s="127">
        <v>0</v>
      </c>
      <c r="O13" s="127">
        <v>0</v>
      </c>
      <c r="P13" s="127">
        <v>8</v>
      </c>
      <c r="Q13" s="127">
        <v>0</v>
      </c>
      <c r="R13" s="127">
        <v>0</v>
      </c>
      <c r="S13" s="127">
        <v>0</v>
      </c>
      <c r="T13" s="127">
        <v>8</v>
      </c>
      <c r="U13" s="127">
        <v>0</v>
      </c>
      <c r="V13" s="127">
        <v>6</v>
      </c>
      <c r="W13" s="127"/>
      <c r="X13" s="128"/>
      <c r="Y13" s="127"/>
      <c r="Z13" s="127"/>
      <c r="AA13" s="127">
        <v>1</v>
      </c>
      <c r="AB13" s="61"/>
      <c r="AC13" s="61"/>
    </row>
    <row r="14" spans="1:29" s="62" customFormat="1" ht="80.25" customHeight="1" x14ac:dyDescent="0.25">
      <c r="A14" s="51">
        <v>4</v>
      </c>
      <c r="B14" s="127" t="s">
        <v>71</v>
      </c>
      <c r="C14" s="127" t="s">
        <v>53</v>
      </c>
      <c r="D14" s="127" t="s">
        <v>309</v>
      </c>
      <c r="E14" s="127">
        <v>0.38</v>
      </c>
      <c r="F14" s="127" t="s">
        <v>310</v>
      </c>
      <c r="G14" s="127" t="s">
        <v>311</v>
      </c>
      <c r="H14" s="127" t="s">
        <v>75</v>
      </c>
      <c r="I14" s="129">
        <v>7.5</v>
      </c>
      <c r="J14" s="127" t="s">
        <v>74</v>
      </c>
      <c r="K14" s="127"/>
      <c r="L14" s="127"/>
      <c r="M14" s="127">
        <v>6</v>
      </c>
      <c r="N14" s="127">
        <v>0</v>
      </c>
      <c r="O14" s="127">
        <v>0</v>
      </c>
      <c r="P14" s="127">
        <v>6</v>
      </c>
      <c r="Q14" s="127">
        <v>0</v>
      </c>
      <c r="R14" s="127">
        <v>0</v>
      </c>
      <c r="S14" s="127">
        <v>0</v>
      </c>
      <c r="T14" s="127">
        <v>6</v>
      </c>
      <c r="U14" s="127">
        <v>0</v>
      </c>
      <c r="V14" s="127">
        <v>6</v>
      </c>
      <c r="W14" s="127"/>
      <c r="X14" s="128"/>
      <c r="Y14" s="127"/>
      <c r="Z14" s="127"/>
      <c r="AA14" s="127">
        <v>1</v>
      </c>
      <c r="AB14" s="61"/>
      <c r="AC14" s="61"/>
    </row>
    <row r="15" spans="1:29" s="62" customFormat="1" ht="80.25" customHeight="1" x14ac:dyDescent="0.25">
      <c r="A15" s="127">
        <v>5</v>
      </c>
      <c r="B15" s="127" t="s">
        <v>71</v>
      </c>
      <c r="C15" s="127" t="s">
        <v>53</v>
      </c>
      <c r="D15" s="127" t="s">
        <v>125</v>
      </c>
      <c r="E15" s="127" t="s">
        <v>73</v>
      </c>
      <c r="F15" s="127" t="s">
        <v>312</v>
      </c>
      <c r="G15" s="127" t="s">
        <v>313</v>
      </c>
      <c r="H15" s="127" t="s">
        <v>75</v>
      </c>
      <c r="I15" s="127">
        <v>1.1499999999999999</v>
      </c>
      <c r="J15" s="127" t="s">
        <v>74</v>
      </c>
      <c r="K15" s="127"/>
      <c r="L15" s="127"/>
      <c r="M15" s="127">
        <v>63</v>
      </c>
      <c r="N15" s="127">
        <v>0</v>
      </c>
      <c r="O15" s="127">
        <v>0</v>
      </c>
      <c r="P15" s="127">
        <v>63</v>
      </c>
      <c r="Q15" s="127">
        <v>0</v>
      </c>
      <c r="R15" s="127">
        <v>0</v>
      </c>
      <c r="S15" s="127">
        <v>0</v>
      </c>
      <c r="T15" s="127">
        <v>63</v>
      </c>
      <c r="U15" s="127">
        <v>0</v>
      </c>
      <c r="V15" s="127">
        <v>21</v>
      </c>
      <c r="W15" s="127"/>
      <c r="X15" s="128"/>
      <c r="Y15" s="127"/>
      <c r="Z15" s="127"/>
      <c r="AA15" s="127">
        <v>1</v>
      </c>
      <c r="AB15" s="61"/>
      <c r="AC15" s="61"/>
    </row>
    <row r="16" spans="1:29" s="62" customFormat="1" ht="75" x14ac:dyDescent="0.25">
      <c r="A16" s="127">
        <v>6</v>
      </c>
      <c r="B16" s="51" t="s">
        <v>47</v>
      </c>
      <c r="C16" s="51" t="s">
        <v>40</v>
      </c>
      <c r="D16" s="51" t="s">
        <v>133</v>
      </c>
      <c r="E16" s="51" t="s">
        <v>73</v>
      </c>
      <c r="F16" s="51" t="s">
        <v>314</v>
      </c>
      <c r="G16" s="51" t="s">
        <v>315</v>
      </c>
      <c r="H16" s="51" t="s">
        <v>45</v>
      </c>
      <c r="I16" s="51">
        <v>0.02</v>
      </c>
      <c r="J16" s="51"/>
      <c r="K16" s="51"/>
      <c r="L16" s="51"/>
      <c r="M16" s="51">
        <v>200</v>
      </c>
      <c r="N16" s="51">
        <v>0</v>
      </c>
      <c r="O16" s="51">
        <v>0</v>
      </c>
      <c r="P16" s="51">
        <v>200</v>
      </c>
      <c r="Q16" s="51">
        <v>0</v>
      </c>
      <c r="R16" s="51">
        <v>0</v>
      </c>
      <c r="S16" s="51">
        <v>0</v>
      </c>
      <c r="T16" s="51">
        <v>200</v>
      </c>
      <c r="U16" s="51">
        <v>0</v>
      </c>
      <c r="V16" s="51"/>
      <c r="W16" s="51"/>
      <c r="X16" s="60" t="s">
        <v>316</v>
      </c>
      <c r="Y16" s="51" t="s">
        <v>109</v>
      </c>
      <c r="Z16" s="51" t="s">
        <v>46</v>
      </c>
      <c r="AA16" s="51">
        <v>0</v>
      </c>
      <c r="AB16" s="61"/>
      <c r="AC16" s="61"/>
    </row>
    <row r="17" spans="1:29" s="62" customFormat="1" ht="75" x14ac:dyDescent="0.25">
      <c r="A17" s="51">
        <v>7</v>
      </c>
      <c r="B17" s="51" t="s">
        <v>47</v>
      </c>
      <c r="C17" s="51" t="s">
        <v>53</v>
      </c>
      <c r="D17" s="51" t="s">
        <v>317</v>
      </c>
      <c r="E17" s="51" t="s">
        <v>73</v>
      </c>
      <c r="F17" s="51" t="s">
        <v>318</v>
      </c>
      <c r="G17" s="51" t="s">
        <v>319</v>
      </c>
      <c r="H17" s="51" t="s">
        <v>45</v>
      </c>
      <c r="I17" s="51">
        <v>3.17</v>
      </c>
      <c r="J17" s="51"/>
      <c r="K17" s="51"/>
      <c r="L17" s="51"/>
      <c r="M17" s="51">
        <v>68</v>
      </c>
      <c r="N17" s="51">
        <v>0</v>
      </c>
      <c r="O17" s="51">
        <v>0</v>
      </c>
      <c r="P17" s="51">
        <v>68</v>
      </c>
      <c r="Q17" s="51">
        <v>0</v>
      </c>
      <c r="R17" s="51">
        <v>0</v>
      </c>
      <c r="S17" s="51">
        <v>0</v>
      </c>
      <c r="T17" s="51">
        <v>68</v>
      </c>
      <c r="U17" s="51">
        <v>0</v>
      </c>
      <c r="V17" s="51"/>
      <c r="W17" s="51"/>
      <c r="X17" s="60" t="s">
        <v>320</v>
      </c>
      <c r="Y17" s="51" t="s">
        <v>109</v>
      </c>
      <c r="Z17" s="51" t="s">
        <v>46</v>
      </c>
      <c r="AA17" s="51">
        <v>0</v>
      </c>
      <c r="AB17" s="61"/>
      <c r="AC17" s="61"/>
    </row>
    <row r="18" spans="1:29" s="62" customFormat="1" ht="75" x14ac:dyDescent="0.25">
      <c r="A18" s="127">
        <v>8</v>
      </c>
      <c r="B18" s="51" t="s">
        <v>71</v>
      </c>
      <c r="C18" s="51" t="s">
        <v>53</v>
      </c>
      <c r="D18" s="127" t="s">
        <v>321</v>
      </c>
      <c r="E18" s="51">
        <v>0.38</v>
      </c>
      <c r="F18" s="60" t="s">
        <v>322</v>
      </c>
      <c r="G18" s="60" t="s">
        <v>323</v>
      </c>
      <c r="H18" s="51" t="s">
        <v>75</v>
      </c>
      <c r="I18" s="52">
        <v>1.5</v>
      </c>
      <c r="J18" s="51" t="s">
        <v>74</v>
      </c>
      <c r="K18" s="51"/>
      <c r="L18" s="51"/>
      <c r="M18" s="127">
        <v>6</v>
      </c>
      <c r="N18" s="127">
        <v>0</v>
      </c>
      <c r="O18" s="127">
        <v>0</v>
      </c>
      <c r="P18" s="127">
        <v>6</v>
      </c>
      <c r="Q18" s="127">
        <v>0</v>
      </c>
      <c r="R18" s="127">
        <v>0</v>
      </c>
      <c r="S18" s="127">
        <v>0</v>
      </c>
      <c r="T18" s="127">
        <v>6</v>
      </c>
      <c r="U18" s="127">
        <v>0</v>
      </c>
      <c r="V18" s="127">
        <v>6</v>
      </c>
      <c r="W18" s="127"/>
      <c r="X18" s="128"/>
      <c r="Y18" s="127"/>
      <c r="Z18" s="127"/>
      <c r="AA18" s="127">
        <v>1</v>
      </c>
      <c r="AB18" s="61"/>
      <c r="AC18" s="61"/>
    </row>
    <row r="19" spans="1:29" s="62" customFormat="1" ht="75" x14ac:dyDescent="0.25">
      <c r="A19" s="127">
        <v>9</v>
      </c>
      <c r="B19" s="51" t="s">
        <v>71</v>
      </c>
      <c r="C19" s="51" t="s">
        <v>53</v>
      </c>
      <c r="D19" s="127" t="s">
        <v>324</v>
      </c>
      <c r="E19" s="51">
        <v>0.38</v>
      </c>
      <c r="F19" s="60" t="s">
        <v>325</v>
      </c>
      <c r="G19" s="60" t="s">
        <v>326</v>
      </c>
      <c r="H19" s="51" t="s">
        <v>75</v>
      </c>
      <c r="I19" s="52">
        <v>2</v>
      </c>
      <c r="J19" s="51" t="s">
        <v>74</v>
      </c>
      <c r="K19" s="51"/>
      <c r="L19" s="51"/>
      <c r="M19" s="127">
        <v>6</v>
      </c>
      <c r="N19" s="127">
        <v>0</v>
      </c>
      <c r="O19" s="127">
        <v>0</v>
      </c>
      <c r="P19" s="127">
        <v>6</v>
      </c>
      <c r="Q19" s="127">
        <v>0</v>
      </c>
      <c r="R19" s="127">
        <v>0</v>
      </c>
      <c r="S19" s="127">
        <v>0</v>
      </c>
      <c r="T19" s="127">
        <v>6</v>
      </c>
      <c r="U19" s="127">
        <v>0</v>
      </c>
      <c r="V19" s="127">
        <v>6</v>
      </c>
      <c r="W19" s="127"/>
      <c r="X19" s="128"/>
      <c r="Y19" s="127"/>
      <c r="Z19" s="127"/>
      <c r="AA19" s="127">
        <v>1</v>
      </c>
      <c r="AB19" s="61"/>
      <c r="AC19" s="61"/>
    </row>
    <row r="20" spans="1:29" s="62" customFormat="1" ht="75" x14ac:dyDescent="0.25">
      <c r="A20" s="51">
        <v>10</v>
      </c>
      <c r="B20" s="51" t="s">
        <v>71</v>
      </c>
      <c r="C20" s="51" t="s">
        <v>53</v>
      </c>
      <c r="D20" s="127" t="s">
        <v>327</v>
      </c>
      <c r="E20" s="51">
        <v>0.38</v>
      </c>
      <c r="F20" s="60" t="s">
        <v>328</v>
      </c>
      <c r="G20" s="60" t="s">
        <v>329</v>
      </c>
      <c r="H20" s="51" t="s">
        <v>75</v>
      </c>
      <c r="I20" s="52">
        <v>13</v>
      </c>
      <c r="J20" s="51" t="s">
        <v>74</v>
      </c>
      <c r="K20" s="51"/>
      <c r="L20" s="51"/>
      <c r="M20" s="127">
        <v>10</v>
      </c>
      <c r="N20" s="127">
        <v>0</v>
      </c>
      <c r="O20" s="127">
        <v>0</v>
      </c>
      <c r="P20" s="127">
        <v>10</v>
      </c>
      <c r="Q20" s="127">
        <v>0</v>
      </c>
      <c r="R20" s="127">
        <v>0</v>
      </c>
      <c r="S20" s="127">
        <v>0</v>
      </c>
      <c r="T20" s="127">
        <v>10</v>
      </c>
      <c r="U20" s="127">
        <v>0</v>
      </c>
      <c r="V20" s="127">
        <v>6</v>
      </c>
      <c r="W20" s="127"/>
      <c r="X20" s="128"/>
      <c r="Y20" s="127"/>
      <c r="Z20" s="127"/>
      <c r="AA20" s="127">
        <v>1</v>
      </c>
      <c r="AB20" s="61"/>
      <c r="AC20" s="61"/>
    </row>
    <row r="21" spans="1:29" s="62" customFormat="1" ht="75" x14ac:dyDescent="0.25">
      <c r="A21" s="127">
        <v>11</v>
      </c>
      <c r="B21" s="127" t="s">
        <v>71</v>
      </c>
      <c r="C21" s="127" t="s">
        <v>53</v>
      </c>
      <c r="D21" s="127" t="s">
        <v>330</v>
      </c>
      <c r="E21" s="127" t="s">
        <v>73</v>
      </c>
      <c r="F21" s="127" t="s">
        <v>331</v>
      </c>
      <c r="G21" s="127" t="s">
        <v>332</v>
      </c>
      <c r="H21" s="127" t="s">
        <v>75</v>
      </c>
      <c r="I21" s="127">
        <v>3.6659999999999999</v>
      </c>
      <c r="J21" s="127" t="s">
        <v>74</v>
      </c>
      <c r="K21" s="127"/>
      <c r="L21" s="127"/>
      <c r="M21" s="127">
        <v>83</v>
      </c>
      <c r="N21" s="127">
        <v>0</v>
      </c>
      <c r="O21" s="127">
        <v>0</v>
      </c>
      <c r="P21" s="127">
        <v>83</v>
      </c>
      <c r="Q21" s="127">
        <v>0</v>
      </c>
      <c r="R21" s="127">
        <v>0</v>
      </c>
      <c r="S21" s="127">
        <v>0</v>
      </c>
      <c r="T21" s="127">
        <v>83</v>
      </c>
      <c r="U21" s="127">
        <v>0</v>
      </c>
      <c r="V21" s="127">
        <v>32</v>
      </c>
      <c r="W21" s="127"/>
      <c r="X21" s="128"/>
      <c r="Y21" s="127"/>
      <c r="Z21" s="127"/>
      <c r="AA21" s="127">
        <v>1</v>
      </c>
      <c r="AB21" s="61"/>
      <c r="AC21" s="61"/>
    </row>
    <row r="22" spans="1:29" s="62" customFormat="1" ht="135" x14ac:dyDescent="0.25">
      <c r="A22" s="127">
        <v>12</v>
      </c>
      <c r="B22" s="51" t="s">
        <v>47</v>
      </c>
      <c r="C22" s="51" t="s">
        <v>53</v>
      </c>
      <c r="D22" s="51" t="s">
        <v>333</v>
      </c>
      <c r="E22" s="51" t="s">
        <v>73</v>
      </c>
      <c r="F22" s="51" t="s">
        <v>334</v>
      </c>
      <c r="G22" s="60" t="s">
        <v>335</v>
      </c>
      <c r="H22" s="51" t="s">
        <v>45</v>
      </c>
      <c r="I22" s="51">
        <v>9.9329999999999998</v>
      </c>
      <c r="J22" s="51" t="s">
        <v>74</v>
      </c>
      <c r="K22" s="51"/>
      <c r="L22" s="51"/>
      <c r="M22" s="51">
        <v>85</v>
      </c>
      <c r="N22" s="51">
        <v>0</v>
      </c>
      <c r="O22" s="51">
        <v>0</v>
      </c>
      <c r="P22" s="51">
        <v>85</v>
      </c>
      <c r="Q22" s="51">
        <v>0</v>
      </c>
      <c r="R22" s="51">
        <v>0</v>
      </c>
      <c r="S22" s="51">
        <v>0</v>
      </c>
      <c r="T22" s="51">
        <v>85</v>
      </c>
      <c r="U22" s="51">
        <v>0</v>
      </c>
      <c r="V22" s="51">
        <v>17</v>
      </c>
      <c r="W22" s="51"/>
      <c r="X22" s="60" t="s">
        <v>336</v>
      </c>
      <c r="Y22" s="51" t="s">
        <v>109</v>
      </c>
      <c r="Z22" s="51" t="s">
        <v>46</v>
      </c>
      <c r="AA22" s="51">
        <v>0</v>
      </c>
      <c r="AB22" s="61"/>
      <c r="AC22" s="61"/>
    </row>
    <row r="23" spans="1:29" s="100" customFormat="1" ht="75" x14ac:dyDescent="0.25">
      <c r="A23" s="93">
        <v>13</v>
      </c>
      <c r="B23" s="93" t="s">
        <v>47</v>
      </c>
      <c r="C23" s="93" t="s">
        <v>48</v>
      </c>
      <c r="D23" s="93" t="s">
        <v>337</v>
      </c>
      <c r="E23" s="93" t="s">
        <v>50</v>
      </c>
      <c r="F23" s="93" t="s">
        <v>338</v>
      </c>
      <c r="G23" s="94" t="s">
        <v>339</v>
      </c>
      <c r="H23" s="93" t="s">
        <v>45</v>
      </c>
      <c r="I23" s="134">
        <v>10.5</v>
      </c>
      <c r="J23" s="93" t="s">
        <v>74</v>
      </c>
      <c r="K23" s="93"/>
      <c r="L23" s="93"/>
      <c r="M23" s="93">
        <v>6</v>
      </c>
      <c r="N23" s="93">
        <v>0</v>
      </c>
      <c r="O23" s="93">
        <v>0</v>
      </c>
      <c r="P23" s="93">
        <v>6</v>
      </c>
      <c r="Q23" s="93">
        <v>0</v>
      </c>
      <c r="R23" s="93">
        <v>0</v>
      </c>
      <c r="S23" s="93">
        <v>0</v>
      </c>
      <c r="T23" s="93">
        <v>6</v>
      </c>
      <c r="U23" s="93">
        <v>0</v>
      </c>
      <c r="V23" s="93">
        <v>22</v>
      </c>
      <c r="W23" s="93"/>
      <c r="X23" s="94" t="s">
        <v>340</v>
      </c>
      <c r="Y23" s="97" t="s">
        <v>70</v>
      </c>
      <c r="Z23" s="93" t="s">
        <v>46</v>
      </c>
      <c r="AA23" s="93">
        <v>1</v>
      </c>
      <c r="AB23" s="99">
        <f>M23*I23</f>
        <v>63</v>
      </c>
      <c r="AC23" s="99"/>
    </row>
    <row r="24" spans="1:29" s="62" customFormat="1" ht="75" x14ac:dyDescent="0.25">
      <c r="A24" s="127">
        <v>14</v>
      </c>
      <c r="B24" s="51" t="s">
        <v>71</v>
      </c>
      <c r="C24" s="51" t="s">
        <v>53</v>
      </c>
      <c r="D24" s="127" t="s">
        <v>341</v>
      </c>
      <c r="E24" s="51">
        <v>0.38</v>
      </c>
      <c r="F24" s="60" t="s">
        <v>342</v>
      </c>
      <c r="G24" s="60" t="s">
        <v>343</v>
      </c>
      <c r="H24" s="51" t="s">
        <v>75</v>
      </c>
      <c r="I24" s="52">
        <v>1</v>
      </c>
      <c r="J24" s="51" t="s">
        <v>74</v>
      </c>
      <c r="K24" s="51"/>
      <c r="L24" s="51"/>
      <c r="M24" s="127">
        <v>10</v>
      </c>
      <c r="N24" s="127">
        <v>0</v>
      </c>
      <c r="O24" s="127">
        <v>0</v>
      </c>
      <c r="P24" s="127">
        <v>10</v>
      </c>
      <c r="Q24" s="127">
        <v>0</v>
      </c>
      <c r="R24" s="127">
        <v>0</v>
      </c>
      <c r="S24" s="127">
        <v>0</v>
      </c>
      <c r="T24" s="127">
        <v>10</v>
      </c>
      <c r="U24" s="127">
        <v>0</v>
      </c>
      <c r="V24" s="127">
        <v>6</v>
      </c>
      <c r="W24" s="127"/>
      <c r="X24" s="128"/>
      <c r="Y24" s="127"/>
      <c r="Z24" s="127"/>
      <c r="AA24" s="127">
        <v>1</v>
      </c>
      <c r="AB24" s="61"/>
      <c r="AC24" s="61"/>
    </row>
    <row r="25" spans="1:29" s="100" customFormat="1" ht="75" x14ac:dyDescent="0.25">
      <c r="A25" s="122">
        <v>15</v>
      </c>
      <c r="B25" s="93" t="s">
        <v>71</v>
      </c>
      <c r="C25" s="93" t="s">
        <v>53</v>
      </c>
      <c r="D25" s="94" t="s">
        <v>344</v>
      </c>
      <c r="E25" s="93" t="s">
        <v>73</v>
      </c>
      <c r="F25" s="93" t="s">
        <v>345</v>
      </c>
      <c r="G25" s="94" t="s">
        <v>346</v>
      </c>
      <c r="H25" s="93" t="s">
        <v>45</v>
      </c>
      <c r="I25" s="93">
        <v>4.5659999999999998</v>
      </c>
      <c r="J25" s="93" t="s">
        <v>74</v>
      </c>
      <c r="K25" s="93"/>
      <c r="L25" s="93"/>
      <c r="M25" s="93">
        <v>42</v>
      </c>
      <c r="N25" s="93">
        <v>0</v>
      </c>
      <c r="O25" s="93">
        <v>0</v>
      </c>
      <c r="P25" s="93">
        <v>42</v>
      </c>
      <c r="Q25" s="93">
        <v>0</v>
      </c>
      <c r="R25" s="93">
        <v>0</v>
      </c>
      <c r="S25" s="93">
        <v>0</v>
      </c>
      <c r="T25" s="93">
        <v>42</v>
      </c>
      <c r="U25" s="93">
        <v>0</v>
      </c>
      <c r="V25" s="93">
        <v>12</v>
      </c>
      <c r="W25" s="93"/>
      <c r="X25" s="94" t="s">
        <v>347</v>
      </c>
      <c r="Y25" s="97" t="s">
        <v>70</v>
      </c>
      <c r="Z25" s="93" t="s">
        <v>46</v>
      </c>
      <c r="AA25" s="93">
        <v>1</v>
      </c>
      <c r="AB25" s="99">
        <f>M25*I25</f>
        <v>191.77199999999999</v>
      </c>
      <c r="AC25" s="99"/>
    </row>
    <row r="26" spans="1:29" s="62" customFormat="1" ht="90" x14ac:dyDescent="0.25">
      <c r="A26" s="51">
        <v>16</v>
      </c>
      <c r="B26" s="51" t="s">
        <v>71</v>
      </c>
      <c r="C26" s="51" t="s">
        <v>53</v>
      </c>
      <c r="D26" s="51" t="s">
        <v>72</v>
      </c>
      <c r="E26" s="51" t="s">
        <v>73</v>
      </c>
      <c r="F26" s="51" t="s">
        <v>345</v>
      </c>
      <c r="G26" s="60" t="s">
        <v>348</v>
      </c>
      <c r="H26" s="51" t="s">
        <v>45</v>
      </c>
      <c r="I26" s="52">
        <v>2.9</v>
      </c>
      <c r="J26" s="51" t="s">
        <v>74</v>
      </c>
      <c r="K26" s="51"/>
      <c r="L26" s="51"/>
      <c r="M26" s="51">
        <v>123</v>
      </c>
      <c r="N26" s="51">
        <v>0</v>
      </c>
      <c r="O26" s="51">
        <v>0</v>
      </c>
      <c r="P26" s="51">
        <v>123</v>
      </c>
      <c r="Q26" s="51">
        <v>0</v>
      </c>
      <c r="R26" s="51">
        <v>0</v>
      </c>
      <c r="S26" s="51">
        <v>0</v>
      </c>
      <c r="T26" s="51">
        <v>123</v>
      </c>
      <c r="U26" s="51">
        <v>0</v>
      </c>
      <c r="V26" s="51"/>
      <c r="W26" s="51"/>
      <c r="X26" s="60" t="s">
        <v>349</v>
      </c>
      <c r="Y26" s="51" t="s">
        <v>109</v>
      </c>
      <c r="Z26" s="51" t="s">
        <v>46</v>
      </c>
      <c r="AA26" s="51">
        <v>0</v>
      </c>
      <c r="AB26" s="61"/>
      <c r="AC26" s="61"/>
    </row>
    <row r="27" spans="1:29" s="62" customFormat="1" ht="75" x14ac:dyDescent="0.25">
      <c r="A27" s="127">
        <v>17</v>
      </c>
      <c r="B27" s="51" t="s">
        <v>47</v>
      </c>
      <c r="C27" s="51" t="s">
        <v>48</v>
      </c>
      <c r="D27" s="51" t="s">
        <v>350</v>
      </c>
      <c r="E27" s="51" t="s">
        <v>73</v>
      </c>
      <c r="F27" s="51" t="s">
        <v>351</v>
      </c>
      <c r="G27" s="51" t="s">
        <v>352</v>
      </c>
      <c r="H27" s="51" t="s">
        <v>45</v>
      </c>
      <c r="I27" s="51">
        <v>0.87</v>
      </c>
      <c r="J27" s="51"/>
      <c r="K27" s="51"/>
      <c r="L27" s="51"/>
      <c r="M27" s="51">
        <v>4</v>
      </c>
      <c r="N27" s="51">
        <v>0</v>
      </c>
      <c r="O27" s="51">
        <v>0</v>
      </c>
      <c r="P27" s="51">
        <v>4</v>
      </c>
      <c r="Q27" s="51">
        <v>0</v>
      </c>
      <c r="R27" s="51">
        <v>0</v>
      </c>
      <c r="S27" s="51">
        <v>0</v>
      </c>
      <c r="T27" s="51">
        <v>4</v>
      </c>
      <c r="U27" s="51">
        <v>0</v>
      </c>
      <c r="V27" s="51"/>
      <c r="W27" s="51"/>
      <c r="X27" s="60" t="s">
        <v>353</v>
      </c>
      <c r="Y27" s="51" t="s">
        <v>109</v>
      </c>
      <c r="Z27" s="51" t="s">
        <v>46</v>
      </c>
      <c r="AA27" s="51">
        <v>0</v>
      </c>
      <c r="AB27" s="61"/>
      <c r="AC27" s="61"/>
    </row>
    <row r="28" spans="1:29" s="62" customFormat="1" ht="75" x14ac:dyDescent="0.25">
      <c r="A28" s="127">
        <v>18</v>
      </c>
      <c r="B28" s="127" t="s">
        <v>71</v>
      </c>
      <c r="C28" s="127" t="s">
        <v>53</v>
      </c>
      <c r="D28" s="127" t="s">
        <v>271</v>
      </c>
      <c r="E28" s="127">
        <v>35</v>
      </c>
      <c r="F28" s="128" t="s">
        <v>354</v>
      </c>
      <c r="G28" s="128" t="s">
        <v>355</v>
      </c>
      <c r="H28" s="128" t="s">
        <v>75</v>
      </c>
      <c r="I28" s="127">
        <v>0.41599999999999998</v>
      </c>
      <c r="J28" s="54" t="s">
        <v>82</v>
      </c>
      <c r="K28" s="127"/>
      <c r="L28" s="127"/>
      <c r="M28" s="127">
        <v>15</v>
      </c>
      <c r="N28" s="127">
        <v>0</v>
      </c>
      <c r="O28" s="127">
        <v>0</v>
      </c>
      <c r="P28" s="127">
        <v>15</v>
      </c>
      <c r="Q28" s="127">
        <v>0</v>
      </c>
      <c r="R28" s="127">
        <v>0</v>
      </c>
      <c r="S28" s="127">
        <v>0</v>
      </c>
      <c r="T28" s="127">
        <v>15</v>
      </c>
      <c r="U28" s="127">
        <v>0</v>
      </c>
      <c r="V28" s="127">
        <v>15</v>
      </c>
      <c r="W28" s="127"/>
      <c r="X28" s="127"/>
      <c r="Y28" s="127"/>
      <c r="Z28" s="127"/>
      <c r="AA28" s="127">
        <v>1</v>
      </c>
      <c r="AB28" s="61"/>
      <c r="AC28" s="61"/>
    </row>
    <row r="29" spans="1:29" s="62" customFormat="1" ht="75" x14ac:dyDescent="0.25">
      <c r="A29" s="51">
        <v>19</v>
      </c>
      <c r="B29" s="127" t="s">
        <v>71</v>
      </c>
      <c r="C29" s="127" t="s">
        <v>53</v>
      </c>
      <c r="D29" s="127" t="s">
        <v>271</v>
      </c>
      <c r="E29" s="127">
        <v>35</v>
      </c>
      <c r="F29" s="128" t="s">
        <v>356</v>
      </c>
      <c r="G29" s="128" t="s">
        <v>357</v>
      </c>
      <c r="H29" s="128" t="s">
        <v>75</v>
      </c>
      <c r="I29" s="129">
        <v>4</v>
      </c>
      <c r="J29" s="54" t="s">
        <v>82</v>
      </c>
      <c r="K29" s="127"/>
      <c r="L29" s="127"/>
      <c r="M29" s="127">
        <v>15</v>
      </c>
      <c r="N29" s="127">
        <v>0</v>
      </c>
      <c r="O29" s="127">
        <v>0</v>
      </c>
      <c r="P29" s="127">
        <v>15</v>
      </c>
      <c r="Q29" s="127">
        <v>0</v>
      </c>
      <c r="R29" s="127">
        <v>0</v>
      </c>
      <c r="S29" s="127">
        <v>0</v>
      </c>
      <c r="T29" s="127">
        <v>15</v>
      </c>
      <c r="U29" s="127">
        <v>0</v>
      </c>
      <c r="V29" s="127">
        <v>22</v>
      </c>
      <c r="W29" s="127"/>
      <c r="X29" s="127"/>
      <c r="Y29" s="127"/>
      <c r="Z29" s="127"/>
      <c r="AA29" s="127">
        <v>1</v>
      </c>
      <c r="AB29" s="61"/>
      <c r="AC29" s="61"/>
    </row>
    <row r="30" spans="1:29" s="62" customFormat="1" ht="90" x14ac:dyDescent="0.25">
      <c r="A30" s="127">
        <v>20</v>
      </c>
      <c r="B30" s="51" t="s">
        <v>71</v>
      </c>
      <c r="C30" s="51" t="s">
        <v>53</v>
      </c>
      <c r="D30" s="51" t="s">
        <v>72</v>
      </c>
      <c r="E30" s="51" t="s">
        <v>73</v>
      </c>
      <c r="F30" s="51" t="s">
        <v>358</v>
      </c>
      <c r="G30" s="60" t="s">
        <v>359</v>
      </c>
      <c r="H30" s="51" t="s">
        <v>45</v>
      </c>
      <c r="I30" s="51">
        <v>1.4</v>
      </c>
      <c r="J30" s="54" t="s">
        <v>82</v>
      </c>
      <c r="K30" s="51"/>
      <c r="L30" s="51"/>
      <c r="M30" s="51">
        <v>42</v>
      </c>
      <c r="N30" s="51">
        <v>0</v>
      </c>
      <c r="O30" s="51">
        <v>0</v>
      </c>
      <c r="P30" s="51">
        <v>42</v>
      </c>
      <c r="Q30" s="51">
        <v>0</v>
      </c>
      <c r="R30" s="51">
        <v>0</v>
      </c>
      <c r="S30" s="51">
        <v>0</v>
      </c>
      <c r="T30" s="51">
        <v>42</v>
      </c>
      <c r="U30" s="51">
        <v>0</v>
      </c>
      <c r="V30" s="51">
        <v>12</v>
      </c>
      <c r="W30" s="51"/>
      <c r="X30" s="60" t="s">
        <v>360</v>
      </c>
      <c r="Y30" s="51" t="s">
        <v>109</v>
      </c>
      <c r="Z30" s="51" t="s">
        <v>46</v>
      </c>
      <c r="AA30" s="51">
        <v>0</v>
      </c>
      <c r="AB30" s="61"/>
      <c r="AC30" s="61"/>
    </row>
    <row r="31" spans="1:29" s="62" customFormat="1" ht="90" x14ac:dyDescent="0.25">
      <c r="A31" s="127">
        <v>21</v>
      </c>
      <c r="B31" s="51" t="s">
        <v>71</v>
      </c>
      <c r="C31" s="51" t="s">
        <v>53</v>
      </c>
      <c r="D31" s="51" t="s">
        <v>72</v>
      </c>
      <c r="E31" s="51" t="s">
        <v>73</v>
      </c>
      <c r="F31" s="51" t="s">
        <v>361</v>
      </c>
      <c r="G31" s="60" t="s">
        <v>362</v>
      </c>
      <c r="H31" s="51" t="s">
        <v>45</v>
      </c>
      <c r="I31" s="51">
        <v>11.15</v>
      </c>
      <c r="J31" s="54" t="s">
        <v>82</v>
      </c>
      <c r="K31" s="51"/>
      <c r="L31" s="51"/>
      <c r="M31" s="51">
        <v>162</v>
      </c>
      <c r="N31" s="51">
        <v>0</v>
      </c>
      <c r="O31" s="51">
        <v>0</v>
      </c>
      <c r="P31" s="51">
        <v>162</v>
      </c>
      <c r="Q31" s="51">
        <v>0</v>
      </c>
      <c r="R31" s="51">
        <v>0</v>
      </c>
      <c r="S31" s="51">
        <v>0</v>
      </c>
      <c r="T31" s="51">
        <v>162</v>
      </c>
      <c r="U31" s="51">
        <v>0</v>
      </c>
      <c r="V31" s="51">
        <v>13</v>
      </c>
      <c r="W31" s="51"/>
      <c r="X31" s="60" t="s">
        <v>363</v>
      </c>
      <c r="Y31" s="51" t="s">
        <v>109</v>
      </c>
      <c r="Z31" s="51" t="s">
        <v>46</v>
      </c>
      <c r="AA31" s="51">
        <v>0</v>
      </c>
      <c r="AB31" s="61"/>
      <c r="AC31" s="61"/>
    </row>
    <row r="32" spans="1:29" s="62" customFormat="1" ht="75" x14ac:dyDescent="0.25">
      <c r="A32" s="51">
        <v>22</v>
      </c>
      <c r="B32" s="51" t="s">
        <v>71</v>
      </c>
      <c r="C32" s="51" t="s">
        <v>53</v>
      </c>
      <c r="D32" s="51" t="s">
        <v>364</v>
      </c>
      <c r="E32" s="51" t="s">
        <v>73</v>
      </c>
      <c r="F32" s="51" t="s">
        <v>365</v>
      </c>
      <c r="G32" s="60" t="s">
        <v>362</v>
      </c>
      <c r="H32" s="51" t="s">
        <v>45</v>
      </c>
      <c r="I32" s="51">
        <v>11.005000000000001</v>
      </c>
      <c r="J32" s="54" t="s">
        <v>82</v>
      </c>
      <c r="K32" s="51"/>
      <c r="L32" s="51"/>
      <c r="M32" s="51">
        <v>14</v>
      </c>
      <c r="N32" s="51">
        <v>0</v>
      </c>
      <c r="O32" s="51">
        <v>0</v>
      </c>
      <c r="P32" s="51">
        <v>14</v>
      </c>
      <c r="Q32" s="51">
        <v>0</v>
      </c>
      <c r="R32" s="51">
        <v>0</v>
      </c>
      <c r="S32" s="51">
        <v>0</v>
      </c>
      <c r="T32" s="51">
        <v>14</v>
      </c>
      <c r="U32" s="51">
        <v>0</v>
      </c>
      <c r="V32" s="51">
        <v>3</v>
      </c>
      <c r="W32" s="51"/>
      <c r="X32" s="60" t="s">
        <v>366</v>
      </c>
      <c r="Y32" s="51" t="s">
        <v>109</v>
      </c>
      <c r="Z32" s="51" t="s">
        <v>46</v>
      </c>
      <c r="AA32" s="51">
        <v>0</v>
      </c>
      <c r="AB32" s="61"/>
      <c r="AC32" s="61"/>
    </row>
    <row r="33" spans="1:29" s="62" customFormat="1" ht="75" x14ac:dyDescent="0.25">
      <c r="A33" s="127">
        <v>23</v>
      </c>
      <c r="B33" s="51" t="s">
        <v>47</v>
      </c>
      <c r="C33" s="51" t="s">
        <v>48</v>
      </c>
      <c r="D33" s="51" t="s">
        <v>367</v>
      </c>
      <c r="E33" s="51" t="s">
        <v>73</v>
      </c>
      <c r="F33" s="51" t="s">
        <v>368</v>
      </c>
      <c r="G33" s="60" t="s">
        <v>369</v>
      </c>
      <c r="H33" s="51" t="s">
        <v>45</v>
      </c>
      <c r="I33" s="51">
        <v>0.8</v>
      </c>
      <c r="J33" s="54" t="s">
        <v>82</v>
      </c>
      <c r="K33" s="51"/>
      <c r="L33" s="51"/>
      <c r="M33" s="51">
        <v>10</v>
      </c>
      <c r="N33" s="51">
        <v>0</v>
      </c>
      <c r="O33" s="51">
        <v>0</v>
      </c>
      <c r="P33" s="51">
        <v>10</v>
      </c>
      <c r="Q33" s="51">
        <v>0</v>
      </c>
      <c r="R33" s="51">
        <v>0</v>
      </c>
      <c r="S33" s="51">
        <v>0</v>
      </c>
      <c r="T33" s="51">
        <v>10</v>
      </c>
      <c r="U33" s="51">
        <v>0</v>
      </c>
      <c r="V33" s="51">
        <v>14</v>
      </c>
      <c r="W33" s="51"/>
      <c r="X33" s="60" t="s">
        <v>370</v>
      </c>
      <c r="Y33" s="51" t="s">
        <v>109</v>
      </c>
      <c r="Z33" s="51" t="s">
        <v>46</v>
      </c>
      <c r="AA33" s="51">
        <v>0</v>
      </c>
      <c r="AB33" s="61"/>
      <c r="AC33" s="61"/>
    </row>
    <row r="34" spans="1:29" s="62" customFormat="1" ht="75" x14ac:dyDescent="0.25">
      <c r="A34" s="127">
        <v>24</v>
      </c>
      <c r="B34" s="51" t="s">
        <v>47</v>
      </c>
      <c r="C34" s="51" t="s">
        <v>40</v>
      </c>
      <c r="D34" s="51" t="s">
        <v>200</v>
      </c>
      <c r="E34" s="51" t="s">
        <v>73</v>
      </c>
      <c r="F34" s="51" t="s">
        <v>371</v>
      </c>
      <c r="G34" s="60" t="s">
        <v>372</v>
      </c>
      <c r="H34" s="51" t="s">
        <v>45</v>
      </c>
      <c r="I34" s="51">
        <v>4.5330000000000004</v>
      </c>
      <c r="J34" s="54" t="s">
        <v>82</v>
      </c>
      <c r="K34" s="51"/>
      <c r="L34" s="51"/>
      <c r="M34" s="51">
        <v>9</v>
      </c>
      <c r="N34" s="51">
        <v>0</v>
      </c>
      <c r="O34" s="51">
        <v>0</v>
      </c>
      <c r="P34" s="51">
        <v>7</v>
      </c>
      <c r="Q34" s="51">
        <v>0</v>
      </c>
      <c r="R34" s="51">
        <v>0</v>
      </c>
      <c r="S34" s="51">
        <v>7</v>
      </c>
      <c r="T34" s="51">
        <v>0</v>
      </c>
      <c r="U34" s="51">
        <v>2</v>
      </c>
      <c r="V34" s="51">
        <v>28</v>
      </c>
      <c r="W34" s="51"/>
      <c r="X34" s="60" t="s">
        <v>373</v>
      </c>
      <c r="Y34" s="60" t="s">
        <v>57</v>
      </c>
      <c r="Z34" s="51" t="s">
        <v>46</v>
      </c>
      <c r="AA34" s="51">
        <v>0</v>
      </c>
      <c r="AB34" s="61"/>
      <c r="AC34" s="61"/>
    </row>
    <row r="35" spans="1:29" s="62" customFormat="1" ht="75" x14ac:dyDescent="0.25">
      <c r="A35" s="51">
        <v>25</v>
      </c>
      <c r="B35" s="51" t="s">
        <v>47</v>
      </c>
      <c r="C35" s="51" t="s">
        <v>40</v>
      </c>
      <c r="D35" s="51" t="s">
        <v>200</v>
      </c>
      <c r="E35" s="51" t="s">
        <v>73</v>
      </c>
      <c r="F35" s="51" t="s">
        <v>374</v>
      </c>
      <c r="G35" s="51" t="s">
        <v>375</v>
      </c>
      <c r="H35" s="51" t="s">
        <v>45</v>
      </c>
      <c r="I35" s="51">
        <v>0.48</v>
      </c>
      <c r="J35" s="54" t="s">
        <v>82</v>
      </c>
      <c r="K35" s="51"/>
      <c r="L35" s="51"/>
      <c r="M35" s="51">
        <v>9</v>
      </c>
      <c r="N35" s="51">
        <v>0</v>
      </c>
      <c r="O35" s="51">
        <v>0</v>
      </c>
      <c r="P35" s="51">
        <v>7</v>
      </c>
      <c r="Q35" s="51">
        <v>0</v>
      </c>
      <c r="R35" s="51">
        <v>0</v>
      </c>
      <c r="S35" s="51">
        <v>7</v>
      </c>
      <c r="T35" s="51">
        <v>0</v>
      </c>
      <c r="U35" s="51">
        <v>2</v>
      </c>
      <c r="V35" s="51">
        <v>12</v>
      </c>
      <c r="W35" s="51"/>
      <c r="X35" s="60" t="s">
        <v>376</v>
      </c>
      <c r="Y35" s="51" t="s">
        <v>57</v>
      </c>
      <c r="Z35" s="51">
        <v>4.21</v>
      </c>
      <c r="AA35" s="51">
        <v>0</v>
      </c>
      <c r="AB35" s="61"/>
      <c r="AC35" s="61"/>
    </row>
    <row r="36" spans="1:29" s="100" customFormat="1" ht="75" x14ac:dyDescent="0.25">
      <c r="A36" s="122">
        <v>26</v>
      </c>
      <c r="B36" s="94" t="s">
        <v>377</v>
      </c>
      <c r="C36" s="94" t="s">
        <v>378</v>
      </c>
      <c r="D36" s="94" t="s">
        <v>379</v>
      </c>
      <c r="E36" s="93">
        <v>110</v>
      </c>
      <c r="F36" s="94" t="s">
        <v>380</v>
      </c>
      <c r="G36" s="94" t="s">
        <v>381</v>
      </c>
      <c r="H36" s="93" t="s">
        <v>45</v>
      </c>
      <c r="I36" s="93">
        <v>0.51600000000000001</v>
      </c>
      <c r="J36" s="95" t="s">
        <v>82</v>
      </c>
      <c r="K36" s="93"/>
      <c r="L36" s="93"/>
      <c r="M36" s="93">
        <v>10</v>
      </c>
      <c r="N36" s="93">
        <v>0</v>
      </c>
      <c r="O36" s="93">
        <v>10</v>
      </c>
      <c r="P36" s="93">
        <v>0</v>
      </c>
      <c r="Q36" s="93">
        <v>0</v>
      </c>
      <c r="R36" s="93">
        <v>0</v>
      </c>
      <c r="S36" s="93">
        <v>5</v>
      </c>
      <c r="T36" s="93">
        <v>0</v>
      </c>
      <c r="U36" s="93">
        <v>5</v>
      </c>
      <c r="V36" s="93">
        <v>22</v>
      </c>
      <c r="W36" s="93"/>
      <c r="X36" s="94" t="s">
        <v>382</v>
      </c>
      <c r="Y36" s="97" t="s">
        <v>70</v>
      </c>
      <c r="Z36" s="93">
        <v>4.21</v>
      </c>
      <c r="AA36" s="93">
        <v>1</v>
      </c>
      <c r="AB36" s="99">
        <f>M36*I36</f>
        <v>5.16</v>
      </c>
      <c r="AC36" s="99"/>
    </row>
    <row r="37" spans="1:29" s="100" customFormat="1" ht="75" x14ac:dyDescent="0.25">
      <c r="A37" s="122">
        <v>27</v>
      </c>
      <c r="B37" s="94" t="s">
        <v>377</v>
      </c>
      <c r="C37" s="94" t="s">
        <v>378</v>
      </c>
      <c r="D37" s="94" t="s">
        <v>379</v>
      </c>
      <c r="E37" s="93">
        <v>110</v>
      </c>
      <c r="F37" s="94" t="s">
        <v>380</v>
      </c>
      <c r="G37" s="94" t="s">
        <v>383</v>
      </c>
      <c r="H37" s="93" t="s">
        <v>45</v>
      </c>
      <c r="I37" s="134">
        <v>3</v>
      </c>
      <c r="J37" s="95" t="s">
        <v>82</v>
      </c>
      <c r="K37" s="93"/>
      <c r="L37" s="93"/>
      <c r="M37" s="93">
        <v>1</v>
      </c>
      <c r="N37" s="93">
        <v>0</v>
      </c>
      <c r="O37" s="93">
        <v>0</v>
      </c>
      <c r="P37" s="93">
        <v>1</v>
      </c>
      <c r="Q37" s="93">
        <v>0</v>
      </c>
      <c r="R37" s="93">
        <v>0</v>
      </c>
      <c r="S37" s="93">
        <v>0</v>
      </c>
      <c r="T37" s="93">
        <v>0</v>
      </c>
      <c r="U37" s="93">
        <v>1</v>
      </c>
      <c r="V37" s="93">
        <v>22</v>
      </c>
      <c r="W37" s="93"/>
      <c r="X37" s="94" t="s">
        <v>384</v>
      </c>
      <c r="Y37" s="97" t="s">
        <v>109</v>
      </c>
      <c r="Z37" s="93">
        <v>4.21</v>
      </c>
      <c r="AA37" s="93">
        <v>0</v>
      </c>
      <c r="AB37" s="99">
        <v>0</v>
      </c>
      <c r="AC37" s="99"/>
    </row>
    <row r="38" spans="1:29" s="62" customFormat="1" ht="75" x14ac:dyDescent="0.25">
      <c r="A38" s="51">
        <v>28</v>
      </c>
      <c r="B38" s="51" t="s">
        <v>47</v>
      </c>
      <c r="C38" s="51" t="s">
        <v>40</v>
      </c>
      <c r="D38" s="51" t="s">
        <v>200</v>
      </c>
      <c r="E38" s="51" t="s">
        <v>73</v>
      </c>
      <c r="F38" s="51" t="s">
        <v>385</v>
      </c>
      <c r="G38" s="51" t="s">
        <v>386</v>
      </c>
      <c r="H38" s="51" t="s">
        <v>45</v>
      </c>
      <c r="I38" s="51">
        <v>1.73</v>
      </c>
      <c r="J38" s="54" t="s">
        <v>82</v>
      </c>
      <c r="K38" s="51"/>
      <c r="L38" s="51"/>
      <c r="M38" s="51">
        <v>9</v>
      </c>
      <c r="N38" s="51">
        <v>0</v>
      </c>
      <c r="O38" s="51">
        <v>0</v>
      </c>
      <c r="P38" s="51">
        <v>7</v>
      </c>
      <c r="Q38" s="51">
        <v>0</v>
      </c>
      <c r="R38" s="51">
        <v>0</v>
      </c>
      <c r="S38" s="51">
        <v>7</v>
      </c>
      <c r="T38" s="51">
        <v>0</v>
      </c>
      <c r="U38" s="51">
        <v>2</v>
      </c>
      <c r="V38" s="51">
        <v>12</v>
      </c>
      <c r="W38" s="51"/>
      <c r="X38" s="60" t="s">
        <v>387</v>
      </c>
      <c r="Y38" s="51" t="s">
        <v>109</v>
      </c>
      <c r="Z38" s="51" t="s">
        <v>46</v>
      </c>
      <c r="AA38" s="51">
        <v>0</v>
      </c>
      <c r="AB38" s="61"/>
      <c r="AC38" s="61"/>
    </row>
    <row r="39" spans="1:29" s="62" customFormat="1" ht="75" x14ac:dyDescent="0.25">
      <c r="A39" s="127">
        <v>29</v>
      </c>
      <c r="B39" s="127" t="s">
        <v>71</v>
      </c>
      <c r="C39" s="127" t="s">
        <v>53</v>
      </c>
      <c r="D39" s="127" t="s">
        <v>271</v>
      </c>
      <c r="E39" s="127">
        <v>35</v>
      </c>
      <c r="F39" s="128" t="s">
        <v>388</v>
      </c>
      <c r="G39" s="128" t="s">
        <v>389</v>
      </c>
      <c r="H39" s="128" t="s">
        <v>75</v>
      </c>
      <c r="I39" s="127">
        <v>0.33300000000000002</v>
      </c>
      <c r="J39" s="54" t="s">
        <v>82</v>
      </c>
      <c r="K39" s="127"/>
      <c r="L39" s="127"/>
      <c r="M39" s="127">
        <v>15</v>
      </c>
      <c r="N39" s="127">
        <v>0</v>
      </c>
      <c r="O39" s="127">
        <v>0</v>
      </c>
      <c r="P39" s="127">
        <v>15</v>
      </c>
      <c r="Q39" s="127">
        <v>0</v>
      </c>
      <c r="R39" s="127">
        <v>0</v>
      </c>
      <c r="S39" s="127">
        <v>0</v>
      </c>
      <c r="T39" s="127">
        <v>15</v>
      </c>
      <c r="U39" s="127">
        <v>0</v>
      </c>
      <c r="V39" s="127">
        <v>15</v>
      </c>
      <c r="W39" s="127"/>
      <c r="X39" s="127"/>
      <c r="Y39" s="127"/>
      <c r="Z39" s="127"/>
      <c r="AA39" s="127">
        <v>1</v>
      </c>
      <c r="AB39" s="61"/>
      <c r="AC39" s="61"/>
    </row>
    <row r="40" spans="1:29" s="62" customFormat="1" ht="75" x14ac:dyDescent="0.25">
      <c r="A40" s="127">
        <v>30</v>
      </c>
      <c r="B40" s="51" t="s">
        <v>47</v>
      </c>
      <c r="C40" s="51" t="s">
        <v>40</v>
      </c>
      <c r="D40" s="51" t="s">
        <v>390</v>
      </c>
      <c r="E40" s="51" t="s">
        <v>42</v>
      </c>
      <c r="F40" s="51" t="s">
        <v>391</v>
      </c>
      <c r="G40" s="51" t="s">
        <v>392</v>
      </c>
      <c r="H40" s="51" t="s">
        <v>45</v>
      </c>
      <c r="I40" s="51">
        <v>0.42</v>
      </c>
      <c r="J40" s="54" t="s">
        <v>82</v>
      </c>
      <c r="K40" s="51"/>
      <c r="L40" s="51"/>
      <c r="M40" s="51">
        <v>7</v>
      </c>
      <c r="N40" s="51">
        <v>0</v>
      </c>
      <c r="O40" s="51">
        <v>0</v>
      </c>
      <c r="P40" s="51">
        <v>7</v>
      </c>
      <c r="Q40" s="51">
        <v>0</v>
      </c>
      <c r="R40" s="51">
        <v>0</v>
      </c>
      <c r="S40" s="51">
        <v>7</v>
      </c>
      <c r="T40" s="51">
        <v>0</v>
      </c>
      <c r="U40" s="51">
        <v>0</v>
      </c>
      <c r="V40" s="51">
        <v>8</v>
      </c>
      <c r="W40" s="51"/>
      <c r="X40" s="60" t="s">
        <v>393</v>
      </c>
      <c r="Y40" s="51" t="s">
        <v>109</v>
      </c>
      <c r="Z40" s="51" t="s">
        <v>46</v>
      </c>
      <c r="AA40" s="51">
        <v>0</v>
      </c>
      <c r="AB40" s="61"/>
      <c r="AC40" s="61"/>
    </row>
    <row r="41" spans="1:29" s="62" customFormat="1" ht="75" x14ac:dyDescent="0.25">
      <c r="A41" s="51">
        <v>31</v>
      </c>
      <c r="B41" s="51" t="s">
        <v>47</v>
      </c>
      <c r="C41" s="51" t="s">
        <v>40</v>
      </c>
      <c r="D41" s="51" t="s">
        <v>394</v>
      </c>
      <c r="E41" s="51" t="s">
        <v>42</v>
      </c>
      <c r="F41" s="51" t="s">
        <v>391</v>
      </c>
      <c r="G41" s="51" t="s">
        <v>392</v>
      </c>
      <c r="H41" s="51" t="s">
        <v>45</v>
      </c>
      <c r="I41" s="51">
        <v>0.42</v>
      </c>
      <c r="J41" s="54" t="s">
        <v>82</v>
      </c>
      <c r="K41" s="51"/>
      <c r="L41" s="51"/>
      <c r="M41" s="51">
        <v>5</v>
      </c>
      <c r="N41" s="51">
        <v>0</v>
      </c>
      <c r="O41" s="51">
        <v>0</v>
      </c>
      <c r="P41" s="51">
        <v>5</v>
      </c>
      <c r="Q41" s="51">
        <v>0</v>
      </c>
      <c r="R41" s="51">
        <v>0</v>
      </c>
      <c r="S41" s="51">
        <v>5</v>
      </c>
      <c r="T41" s="51">
        <v>0</v>
      </c>
      <c r="U41" s="51">
        <v>0</v>
      </c>
      <c r="V41" s="51">
        <v>11</v>
      </c>
      <c r="W41" s="51"/>
      <c r="X41" s="60" t="s">
        <v>395</v>
      </c>
      <c r="Y41" s="51" t="s">
        <v>109</v>
      </c>
      <c r="Z41" s="51" t="s">
        <v>46</v>
      </c>
      <c r="AA41" s="51">
        <v>0</v>
      </c>
      <c r="AB41" s="61"/>
      <c r="AC41" s="61"/>
    </row>
    <row r="42" spans="1:29" s="62" customFormat="1" ht="75" x14ac:dyDescent="0.25">
      <c r="A42" s="127">
        <v>32</v>
      </c>
      <c r="B42" s="51" t="s">
        <v>47</v>
      </c>
      <c r="C42" s="51" t="s">
        <v>48</v>
      </c>
      <c r="D42" s="51" t="s">
        <v>396</v>
      </c>
      <c r="E42" s="51" t="s">
        <v>42</v>
      </c>
      <c r="F42" s="51" t="s">
        <v>391</v>
      </c>
      <c r="G42" s="51" t="s">
        <v>392</v>
      </c>
      <c r="H42" s="51" t="s">
        <v>45</v>
      </c>
      <c r="I42" s="51">
        <v>0.42</v>
      </c>
      <c r="J42" s="54" t="s">
        <v>82</v>
      </c>
      <c r="K42" s="51"/>
      <c r="L42" s="51"/>
      <c r="M42" s="51">
        <v>48</v>
      </c>
      <c r="N42" s="51">
        <v>0</v>
      </c>
      <c r="O42" s="51">
        <v>0</v>
      </c>
      <c r="P42" s="51">
        <v>47</v>
      </c>
      <c r="Q42" s="51">
        <v>0</v>
      </c>
      <c r="R42" s="51">
        <v>0</v>
      </c>
      <c r="S42" s="51">
        <v>12</v>
      </c>
      <c r="T42" s="51">
        <v>35</v>
      </c>
      <c r="U42" s="51">
        <v>1</v>
      </c>
      <c r="V42" s="51">
        <v>21</v>
      </c>
      <c r="W42" s="51"/>
      <c r="X42" s="60" t="s">
        <v>397</v>
      </c>
      <c r="Y42" s="51" t="s">
        <v>109</v>
      </c>
      <c r="Z42" s="51" t="s">
        <v>46</v>
      </c>
      <c r="AA42" s="51">
        <v>0</v>
      </c>
      <c r="AB42" s="61"/>
      <c r="AC42" s="61"/>
    </row>
    <row r="43" spans="1:29" s="62" customFormat="1" ht="75" x14ac:dyDescent="0.25">
      <c r="A43" s="127">
        <v>33</v>
      </c>
      <c r="B43" s="127" t="s">
        <v>71</v>
      </c>
      <c r="C43" s="127" t="s">
        <v>53</v>
      </c>
      <c r="D43" s="127" t="s">
        <v>398</v>
      </c>
      <c r="E43" s="127">
        <v>0.38</v>
      </c>
      <c r="F43" s="127" t="s">
        <v>399</v>
      </c>
      <c r="G43" s="127" t="s">
        <v>400</v>
      </c>
      <c r="H43" s="127" t="s">
        <v>75</v>
      </c>
      <c r="I43" s="129">
        <v>1</v>
      </c>
      <c r="J43" s="127" t="s">
        <v>74</v>
      </c>
      <c r="K43" s="127"/>
      <c r="L43" s="127"/>
      <c r="M43" s="127">
        <v>8</v>
      </c>
      <c r="N43" s="127">
        <v>0</v>
      </c>
      <c r="O43" s="127">
        <v>0</v>
      </c>
      <c r="P43" s="127">
        <v>8</v>
      </c>
      <c r="Q43" s="127">
        <v>0</v>
      </c>
      <c r="R43" s="127">
        <v>0</v>
      </c>
      <c r="S43" s="127">
        <v>0</v>
      </c>
      <c r="T43" s="127">
        <v>8</v>
      </c>
      <c r="U43" s="127">
        <v>0</v>
      </c>
      <c r="V43" s="127">
        <v>6</v>
      </c>
      <c r="W43" s="127"/>
      <c r="X43" s="128"/>
      <c r="Y43" s="127"/>
      <c r="Z43" s="127"/>
      <c r="AA43" s="127">
        <v>1</v>
      </c>
      <c r="AB43" s="61"/>
      <c r="AC43" s="61"/>
    </row>
    <row r="44" spans="1:29" s="62" customFormat="1" ht="75" x14ac:dyDescent="0.25">
      <c r="A44" s="51">
        <v>34</v>
      </c>
      <c r="B44" s="127" t="s">
        <v>71</v>
      </c>
      <c r="C44" s="127" t="s">
        <v>53</v>
      </c>
      <c r="D44" s="127" t="s">
        <v>401</v>
      </c>
      <c r="E44" s="51" t="s">
        <v>73</v>
      </c>
      <c r="F44" s="127" t="s">
        <v>402</v>
      </c>
      <c r="G44" s="127" t="s">
        <v>403</v>
      </c>
      <c r="H44" s="127" t="s">
        <v>75</v>
      </c>
      <c r="I44" s="129">
        <v>7.6660000000000004</v>
      </c>
      <c r="J44" s="127" t="s">
        <v>74</v>
      </c>
      <c r="K44" s="127"/>
      <c r="L44" s="127"/>
      <c r="M44" s="127">
        <v>56</v>
      </c>
      <c r="N44" s="127">
        <v>0</v>
      </c>
      <c r="O44" s="127">
        <v>0</v>
      </c>
      <c r="P44" s="127">
        <v>56</v>
      </c>
      <c r="Q44" s="127">
        <v>0</v>
      </c>
      <c r="R44" s="127">
        <v>0</v>
      </c>
      <c r="S44" s="127">
        <v>0</v>
      </c>
      <c r="T44" s="127">
        <v>56</v>
      </c>
      <c r="U44" s="127">
        <v>0</v>
      </c>
      <c r="V44" s="127">
        <v>23</v>
      </c>
      <c r="W44" s="127"/>
      <c r="X44" s="128"/>
      <c r="Y44" s="127"/>
      <c r="Z44" s="127"/>
      <c r="AA44" s="127">
        <v>1</v>
      </c>
      <c r="AB44" s="61"/>
      <c r="AC44" s="61"/>
    </row>
    <row r="45" spans="1:29" s="62" customFormat="1" ht="75" x14ac:dyDescent="0.25">
      <c r="A45" s="127">
        <v>35</v>
      </c>
      <c r="B45" s="127" t="s">
        <v>71</v>
      </c>
      <c r="C45" s="127" t="s">
        <v>53</v>
      </c>
      <c r="D45" s="127" t="s">
        <v>398</v>
      </c>
      <c r="E45" s="127">
        <v>0.38</v>
      </c>
      <c r="F45" s="127" t="s">
        <v>404</v>
      </c>
      <c r="G45" s="127" t="s">
        <v>405</v>
      </c>
      <c r="H45" s="127" t="s">
        <v>75</v>
      </c>
      <c r="I45" s="129">
        <v>1</v>
      </c>
      <c r="J45" s="127" t="s">
        <v>74</v>
      </c>
      <c r="K45" s="127"/>
      <c r="L45" s="127"/>
      <c r="M45" s="127">
        <v>8</v>
      </c>
      <c r="N45" s="127">
        <v>0</v>
      </c>
      <c r="O45" s="127">
        <v>0</v>
      </c>
      <c r="P45" s="127">
        <v>8</v>
      </c>
      <c r="Q45" s="127">
        <v>0</v>
      </c>
      <c r="R45" s="127">
        <v>0</v>
      </c>
      <c r="S45" s="127">
        <v>0</v>
      </c>
      <c r="T45" s="127">
        <v>8</v>
      </c>
      <c r="U45" s="127">
        <v>0</v>
      </c>
      <c r="V45" s="127">
        <v>6</v>
      </c>
      <c r="W45" s="127"/>
      <c r="X45" s="128"/>
      <c r="Y45" s="127"/>
      <c r="Z45" s="127"/>
      <c r="AA45" s="127">
        <v>1</v>
      </c>
      <c r="AB45" s="61"/>
      <c r="AC45" s="61"/>
    </row>
    <row r="46" spans="1:29" s="62" customFormat="1" ht="75" x14ac:dyDescent="0.25">
      <c r="A46" s="127">
        <v>36</v>
      </c>
      <c r="B46" s="51" t="s">
        <v>47</v>
      </c>
      <c r="C46" s="51" t="s">
        <v>48</v>
      </c>
      <c r="D46" s="51" t="s">
        <v>406</v>
      </c>
      <c r="E46" s="51" t="s">
        <v>73</v>
      </c>
      <c r="F46" s="51" t="s">
        <v>407</v>
      </c>
      <c r="G46" s="51" t="s">
        <v>408</v>
      </c>
      <c r="H46" s="51" t="s">
        <v>45</v>
      </c>
      <c r="I46" s="51">
        <v>4.17</v>
      </c>
      <c r="J46" s="127" t="s">
        <v>74</v>
      </c>
      <c r="K46" s="51"/>
      <c r="L46" s="51"/>
      <c r="M46" s="51">
        <v>7</v>
      </c>
      <c r="N46" s="51">
        <v>0</v>
      </c>
      <c r="O46" s="51">
        <v>0</v>
      </c>
      <c r="P46" s="51">
        <v>7</v>
      </c>
      <c r="Q46" s="51">
        <v>0</v>
      </c>
      <c r="R46" s="51">
        <v>0</v>
      </c>
      <c r="S46" s="51">
        <v>0</v>
      </c>
      <c r="T46" s="51">
        <v>7</v>
      </c>
      <c r="U46" s="51">
        <v>0</v>
      </c>
      <c r="V46" s="51">
        <v>19</v>
      </c>
      <c r="W46" s="51"/>
      <c r="X46" s="60" t="s">
        <v>409</v>
      </c>
      <c r="Y46" s="51" t="s">
        <v>109</v>
      </c>
      <c r="Z46" s="51" t="s">
        <v>46</v>
      </c>
      <c r="AA46" s="51">
        <v>0</v>
      </c>
      <c r="AB46" s="61"/>
      <c r="AC46" s="61"/>
    </row>
    <row r="47" spans="1:29" s="62" customFormat="1" ht="75" x14ac:dyDescent="0.25">
      <c r="A47" s="51">
        <v>37</v>
      </c>
      <c r="B47" s="51" t="s">
        <v>410</v>
      </c>
      <c r="C47" s="51" t="s">
        <v>53</v>
      </c>
      <c r="D47" s="51" t="s">
        <v>411</v>
      </c>
      <c r="E47" s="51" t="s">
        <v>73</v>
      </c>
      <c r="F47" s="51" t="s">
        <v>412</v>
      </c>
      <c r="G47" s="60" t="s">
        <v>413</v>
      </c>
      <c r="H47" s="51" t="s">
        <v>45</v>
      </c>
      <c r="I47" s="52">
        <v>17</v>
      </c>
      <c r="J47" s="127" t="s">
        <v>74</v>
      </c>
      <c r="K47" s="51"/>
      <c r="L47" s="51"/>
      <c r="M47" s="51">
        <v>3</v>
      </c>
      <c r="N47" s="51">
        <v>0</v>
      </c>
      <c r="O47" s="51">
        <v>0</v>
      </c>
      <c r="P47" s="51">
        <v>3</v>
      </c>
      <c r="Q47" s="51">
        <v>0</v>
      </c>
      <c r="R47" s="51">
        <v>0</v>
      </c>
      <c r="S47" s="51">
        <v>0</v>
      </c>
      <c r="T47" s="51">
        <v>3</v>
      </c>
      <c r="U47" s="51">
        <v>0</v>
      </c>
      <c r="V47" s="51">
        <v>12</v>
      </c>
      <c r="W47" s="51"/>
      <c r="X47" s="60" t="s">
        <v>414</v>
      </c>
      <c r="Y47" s="51" t="s">
        <v>109</v>
      </c>
      <c r="Z47" s="51" t="s">
        <v>46</v>
      </c>
      <c r="AA47" s="51">
        <v>0</v>
      </c>
      <c r="AB47" s="61"/>
      <c r="AC47" s="61"/>
    </row>
    <row r="48" spans="1:29" s="62" customFormat="1" ht="75" x14ac:dyDescent="0.25">
      <c r="A48" s="127">
        <v>38</v>
      </c>
      <c r="B48" s="51" t="s">
        <v>160</v>
      </c>
      <c r="C48" s="51" t="s">
        <v>53</v>
      </c>
      <c r="D48" s="51" t="s">
        <v>415</v>
      </c>
      <c r="E48" s="51" t="s">
        <v>236</v>
      </c>
      <c r="F48" s="51" t="s">
        <v>416</v>
      </c>
      <c r="G48" s="51" t="s">
        <v>417</v>
      </c>
      <c r="H48" s="51" t="s">
        <v>45</v>
      </c>
      <c r="I48" s="51">
        <v>0.25</v>
      </c>
      <c r="J48" s="127" t="s">
        <v>74</v>
      </c>
      <c r="K48" s="51"/>
      <c r="L48" s="51"/>
      <c r="M48" s="51">
        <v>7</v>
      </c>
      <c r="N48" s="51">
        <v>0</v>
      </c>
      <c r="O48" s="51">
        <v>0</v>
      </c>
      <c r="P48" s="51">
        <v>7</v>
      </c>
      <c r="Q48" s="51">
        <v>0</v>
      </c>
      <c r="R48" s="51">
        <v>0</v>
      </c>
      <c r="S48" s="51">
        <v>7</v>
      </c>
      <c r="T48" s="51">
        <v>0</v>
      </c>
      <c r="U48" s="51">
        <v>0</v>
      </c>
      <c r="V48" s="51">
        <v>22</v>
      </c>
      <c r="W48" s="51"/>
      <c r="X48" s="60" t="s">
        <v>418</v>
      </c>
      <c r="Y48" s="51" t="s">
        <v>109</v>
      </c>
      <c r="Z48" s="51" t="s">
        <v>46</v>
      </c>
      <c r="AA48" s="51">
        <v>0</v>
      </c>
      <c r="AB48" s="61"/>
      <c r="AC48" s="61"/>
    </row>
    <row r="49" spans="1:29" s="62" customFormat="1" ht="75" x14ac:dyDescent="0.25">
      <c r="A49" s="127">
        <v>39</v>
      </c>
      <c r="B49" s="127" t="s">
        <v>71</v>
      </c>
      <c r="C49" s="127" t="s">
        <v>53</v>
      </c>
      <c r="D49" s="127" t="s">
        <v>401</v>
      </c>
      <c r="E49" s="51" t="s">
        <v>73</v>
      </c>
      <c r="F49" s="127" t="s">
        <v>419</v>
      </c>
      <c r="G49" s="127" t="s">
        <v>420</v>
      </c>
      <c r="H49" s="127" t="s">
        <v>75</v>
      </c>
      <c r="I49" s="129">
        <v>12.5</v>
      </c>
      <c r="J49" s="127" t="s">
        <v>74</v>
      </c>
      <c r="K49" s="127"/>
      <c r="L49" s="127"/>
      <c r="M49" s="127">
        <v>56</v>
      </c>
      <c r="N49" s="127">
        <v>0</v>
      </c>
      <c r="O49" s="127">
        <v>0</v>
      </c>
      <c r="P49" s="127">
        <v>56</v>
      </c>
      <c r="Q49" s="127">
        <v>0</v>
      </c>
      <c r="R49" s="127">
        <v>0</v>
      </c>
      <c r="S49" s="127">
        <v>0</v>
      </c>
      <c r="T49" s="127">
        <v>56</v>
      </c>
      <c r="U49" s="127">
        <v>0</v>
      </c>
      <c r="V49" s="127">
        <v>23</v>
      </c>
      <c r="W49" s="127"/>
      <c r="X49" s="128"/>
      <c r="Y49" s="127"/>
      <c r="Z49" s="127"/>
      <c r="AA49" s="127">
        <v>1</v>
      </c>
      <c r="AB49" s="61"/>
      <c r="AC49" s="61"/>
    </row>
    <row r="50" spans="1:29" s="62" customFormat="1" ht="75" x14ac:dyDescent="0.25">
      <c r="A50" s="51">
        <v>40</v>
      </c>
      <c r="B50" s="127" t="s">
        <v>71</v>
      </c>
      <c r="C50" s="127" t="s">
        <v>53</v>
      </c>
      <c r="D50" s="127" t="s">
        <v>421</v>
      </c>
      <c r="E50" s="127">
        <v>0.38</v>
      </c>
      <c r="F50" s="127" t="s">
        <v>422</v>
      </c>
      <c r="G50" s="127" t="s">
        <v>423</v>
      </c>
      <c r="H50" s="127" t="s">
        <v>75</v>
      </c>
      <c r="I50" s="129">
        <v>0.5</v>
      </c>
      <c r="J50" s="127" t="s">
        <v>74</v>
      </c>
      <c r="K50" s="127"/>
      <c r="L50" s="127"/>
      <c r="M50" s="127">
        <v>8</v>
      </c>
      <c r="N50" s="127">
        <v>0</v>
      </c>
      <c r="O50" s="127">
        <v>0</v>
      </c>
      <c r="P50" s="127">
        <v>8</v>
      </c>
      <c r="Q50" s="127">
        <v>0</v>
      </c>
      <c r="R50" s="127">
        <v>0</v>
      </c>
      <c r="S50" s="127">
        <v>0</v>
      </c>
      <c r="T50" s="127">
        <v>8</v>
      </c>
      <c r="U50" s="127">
        <v>0</v>
      </c>
      <c r="V50" s="127">
        <v>6</v>
      </c>
      <c r="W50" s="127"/>
      <c r="X50" s="128"/>
      <c r="Y50" s="127"/>
      <c r="Z50" s="127"/>
      <c r="AA50" s="127">
        <v>1</v>
      </c>
      <c r="AB50" s="61"/>
      <c r="AC50" s="61"/>
    </row>
    <row r="51" spans="1:29" s="62" customFormat="1" ht="75" x14ac:dyDescent="0.25">
      <c r="A51" s="127">
        <v>41</v>
      </c>
      <c r="B51" s="127" t="s">
        <v>71</v>
      </c>
      <c r="C51" s="127" t="s">
        <v>53</v>
      </c>
      <c r="D51" s="127" t="s">
        <v>401</v>
      </c>
      <c r="E51" s="51" t="s">
        <v>73</v>
      </c>
      <c r="F51" s="127" t="s">
        <v>424</v>
      </c>
      <c r="G51" s="127" t="s">
        <v>425</v>
      </c>
      <c r="H51" s="127" t="s">
        <v>75</v>
      </c>
      <c r="I51" s="129">
        <v>11.833</v>
      </c>
      <c r="J51" s="127" t="s">
        <v>74</v>
      </c>
      <c r="K51" s="127"/>
      <c r="L51" s="127"/>
      <c r="M51" s="127">
        <v>56</v>
      </c>
      <c r="N51" s="127">
        <v>0</v>
      </c>
      <c r="O51" s="127">
        <v>0</v>
      </c>
      <c r="P51" s="127">
        <v>56</v>
      </c>
      <c r="Q51" s="127">
        <v>0</v>
      </c>
      <c r="R51" s="127">
        <v>0</v>
      </c>
      <c r="S51" s="127">
        <v>0</v>
      </c>
      <c r="T51" s="127">
        <v>56</v>
      </c>
      <c r="U51" s="127">
        <v>0</v>
      </c>
      <c r="V51" s="127">
        <v>25</v>
      </c>
      <c r="W51" s="127"/>
      <c r="X51" s="128"/>
      <c r="Y51" s="127"/>
      <c r="Z51" s="127"/>
      <c r="AA51" s="127">
        <v>1</v>
      </c>
      <c r="AB51" s="61"/>
      <c r="AC51" s="61"/>
    </row>
    <row r="52" spans="1:29" s="62" customFormat="1" ht="75" x14ac:dyDescent="0.25">
      <c r="A52" s="127">
        <v>42</v>
      </c>
      <c r="B52" s="127" t="s">
        <v>71</v>
      </c>
      <c r="C52" s="127" t="s">
        <v>53</v>
      </c>
      <c r="D52" s="127" t="s">
        <v>426</v>
      </c>
      <c r="E52" s="127">
        <v>0.38</v>
      </c>
      <c r="F52" s="127" t="s">
        <v>427</v>
      </c>
      <c r="G52" s="127" t="s">
        <v>428</v>
      </c>
      <c r="H52" s="127" t="s">
        <v>75</v>
      </c>
      <c r="I52" s="129">
        <v>2.8330000000000002</v>
      </c>
      <c r="J52" s="127" t="s">
        <v>74</v>
      </c>
      <c r="K52" s="127"/>
      <c r="L52" s="127"/>
      <c r="M52" s="127">
        <v>8</v>
      </c>
      <c r="N52" s="127">
        <v>0</v>
      </c>
      <c r="O52" s="127">
        <v>0</v>
      </c>
      <c r="P52" s="127">
        <v>8</v>
      </c>
      <c r="Q52" s="127">
        <v>0</v>
      </c>
      <c r="R52" s="127">
        <v>0</v>
      </c>
      <c r="S52" s="127">
        <v>0</v>
      </c>
      <c r="T52" s="127">
        <v>8</v>
      </c>
      <c r="U52" s="127">
        <v>0</v>
      </c>
      <c r="V52" s="127">
        <v>12</v>
      </c>
      <c r="W52" s="127"/>
      <c r="X52" s="128"/>
      <c r="Y52" s="127"/>
      <c r="Z52" s="127"/>
      <c r="AA52" s="127">
        <v>1</v>
      </c>
      <c r="AB52" s="61"/>
      <c r="AC52" s="61"/>
    </row>
    <row r="53" spans="1:29" s="62" customFormat="1" ht="75" x14ac:dyDescent="0.25">
      <c r="A53" s="51">
        <v>43</v>
      </c>
      <c r="B53" s="127" t="s">
        <v>71</v>
      </c>
      <c r="C53" s="127" t="s">
        <v>53</v>
      </c>
      <c r="D53" s="127" t="s">
        <v>401</v>
      </c>
      <c r="E53" s="51" t="s">
        <v>73</v>
      </c>
      <c r="F53" s="127" t="s">
        <v>429</v>
      </c>
      <c r="G53" s="127" t="s">
        <v>430</v>
      </c>
      <c r="H53" s="127" t="s">
        <v>75</v>
      </c>
      <c r="I53" s="129">
        <v>5.6660000000000004</v>
      </c>
      <c r="J53" s="127" t="s">
        <v>74</v>
      </c>
      <c r="K53" s="127"/>
      <c r="L53" s="127"/>
      <c r="M53" s="127">
        <v>56</v>
      </c>
      <c r="N53" s="127">
        <v>0</v>
      </c>
      <c r="O53" s="127">
        <v>0</v>
      </c>
      <c r="P53" s="127">
        <v>56</v>
      </c>
      <c r="Q53" s="127">
        <v>0</v>
      </c>
      <c r="R53" s="127">
        <v>0</v>
      </c>
      <c r="S53" s="127">
        <v>0</v>
      </c>
      <c r="T53" s="127">
        <v>56</v>
      </c>
      <c r="U53" s="127">
        <v>0</v>
      </c>
      <c r="V53" s="127">
        <v>12</v>
      </c>
      <c r="W53" s="127"/>
      <c r="X53" s="128"/>
      <c r="Y53" s="127"/>
      <c r="Z53" s="127"/>
      <c r="AA53" s="127">
        <v>1</v>
      </c>
      <c r="AB53" s="61"/>
      <c r="AC53" s="61"/>
    </row>
    <row r="54" spans="1:29" s="62" customFormat="1" ht="75" x14ac:dyDescent="0.25">
      <c r="A54" s="127">
        <v>44</v>
      </c>
      <c r="B54" s="51" t="s">
        <v>71</v>
      </c>
      <c r="C54" s="51" t="s">
        <v>53</v>
      </c>
      <c r="D54" s="51" t="s">
        <v>284</v>
      </c>
      <c r="E54" s="51" t="s">
        <v>73</v>
      </c>
      <c r="F54" s="51" t="s">
        <v>431</v>
      </c>
      <c r="G54" s="51" t="s">
        <v>432</v>
      </c>
      <c r="H54" s="51" t="s">
        <v>45</v>
      </c>
      <c r="I54" s="51">
        <v>0.02</v>
      </c>
      <c r="J54" s="127" t="s">
        <v>74</v>
      </c>
      <c r="K54" s="51"/>
      <c r="L54" s="51"/>
      <c r="M54" s="51">
        <v>57</v>
      </c>
      <c r="N54" s="51">
        <v>0</v>
      </c>
      <c r="O54" s="51">
        <v>0</v>
      </c>
      <c r="P54" s="51">
        <v>57</v>
      </c>
      <c r="Q54" s="51">
        <v>0</v>
      </c>
      <c r="R54" s="51">
        <v>0</v>
      </c>
      <c r="S54" s="51">
        <v>0</v>
      </c>
      <c r="T54" s="51">
        <v>57</v>
      </c>
      <c r="U54" s="51">
        <v>0</v>
      </c>
      <c r="V54" s="51">
        <v>2</v>
      </c>
      <c r="W54" s="51"/>
      <c r="X54" s="60" t="s">
        <v>433</v>
      </c>
      <c r="Y54" s="51" t="s">
        <v>109</v>
      </c>
      <c r="Z54" s="51" t="s">
        <v>46</v>
      </c>
      <c r="AA54" s="51">
        <v>0</v>
      </c>
      <c r="AB54" s="61"/>
      <c r="AC54" s="61"/>
    </row>
    <row r="55" spans="1:29" s="100" customFormat="1" ht="75" x14ac:dyDescent="0.25">
      <c r="A55" s="122">
        <v>45</v>
      </c>
      <c r="B55" s="93" t="s">
        <v>47</v>
      </c>
      <c r="C55" s="93" t="s">
        <v>53</v>
      </c>
      <c r="D55" s="93" t="s">
        <v>54</v>
      </c>
      <c r="E55" s="93" t="s">
        <v>42</v>
      </c>
      <c r="F55" s="93" t="s">
        <v>434</v>
      </c>
      <c r="G55" s="94" t="s">
        <v>435</v>
      </c>
      <c r="H55" s="93" t="s">
        <v>45</v>
      </c>
      <c r="I55" s="93">
        <v>13.166</v>
      </c>
      <c r="J55" s="122" t="s">
        <v>74</v>
      </c>
      <c r="K55" s="93"/>
      <c r="L55" s="93"/>
      <c r="M55" s="93">
        <v>27</v>
      </c>
      <c r="N55" s="93">
        <v>0</v>
      </c>
      <c r="O55" s="93">
        <v>0</v>
      </c>
      <c r="P55" s="93">
        <v>27</v>
      </c>
      <c r="Q55" s="93">
        <v>0</v>
      </c>
      <c r="R55" s="93">
        <v>0</v>
      </c>
      <c r="S55" s="93">
        <v>27</v>
      </c>
      <c r="T55" s="93">
        <v>0</v>
      </c>
      <c r="U55" s="93">
        <v>0</v>
      </c>
      <c r="V55" s="93">
        <v>22</v>
      </c>
      <c r="W55" s="93"/>
      <c r="X55" s="94" t="s">
        <v>436</v>
      </c>
      <c r="Y55" s="93" t="s">
        <v>183</v>
      </c>
      <c r="Z55" s="93" t="s">
        <v>46</v>
      </c>
      <c r="AA55" s="93">
        <v>1</v>
      </c>
      <c r="AB55" s="99">
        <f>M55*I55</f>
        <v>355.48200000000003</v>
      </c>
      <c r="AC55" s="99"/>
    </row>
    <row r="56" spans="1:29" s="100" customFormat="1" ht="75" x14ac:dyDescent="0.25">
      <c r="A56" s="93">
        <v>46</v>
      </c>
      <c r="B56" s="93" t="s">
        <v>47</v>
      </c>
      <c r="C56" s="93" t="s">
        <v>53</v>
      </c>
      <c r="D56" s="93" t="s">
        <v>437</v>
      </c>
      <c r="E56" s="93" t="s">
        <v>50</v>
      </c>
      <c r="F56" s="93" t="s">
        <v>438</v>
      </c>
      <c r="G56" s="94" t="s">
        <v>439</v>
      </c>
      <c r="H56" s="93" t="s">
        <v>45</v>
      </c>
      <c r="I56" s="93">
        <v>1.7829999999999999</v>
      </c>
      <c r="J56" s="122" t="s">
        <v>74</v>
      </c>
      <c r="K56" s="93"/>
      <c r="L56" s="93"/>
      <c r="M56" s="93">
        <v>9</v>
      </c>
      <c r="N56" s="93">
        <v>0</v>
      </c>
      <c r="O56" s="93">
        <v>0</v>
      </c>
      <c r="P56" s="93">
        <v>9</v>
      </c>
      <c r="Q56" s="93">
        <v>0</v>
      </c>
      <c r="R56" s="93">
        <v>0</v>
      </c>
      <c r="S56" s="93">
        <v>0</v>
      </c>
      <c r="T56" s="93">
        <v>9</v>
      </c>
      <c r="U56" s="93">
        <v>0</v>
      </c>
      <c r="V56" s="93">
        <v>12</v>
      </c>
      <c r="W56" s="93"/>
      <c r="X56" s="94" t="s">
        <v>440</v>
      </c>
      <c r="Y56" s="93" t="s">
        <v>183</v>
      </c>
      <c r="Z56" s="93" t="s">
        <v>441</v>
      </c>
      <c r="AA56" s="93">
        <v>1</v>
      </c>
      <c r="AB56" s="99">
        <f>M56*I56</f>
        <v>16.047000000000001</v>
      </c>
      <c r="AC56" s="99"/>
    </row>
    <row r="57" spans="1:29" s="62" customFormat="1" ht="75" x14ac:dyDescent="0.25">
      <c r="A57" s="127">
        <v>47</v>
      </c>
      <c r="B57" s="51" t="s">
        <v>71</v>
      </c>
      <c r="C57" s="51" t="s">
        <v>53</v>
      </c>
      <c r="D57" s="51" t="s">
        <v>442</v>
      </c>
      <c r="E57" s="51" t="s">
        <v>73</v>
      </c>
      <c r="F57" s="51" t="s">
        <v>443</v>
      </c>
      <c r="G57" s="60" t="s">
        <v>444</v>
      </c>
      <c r="H57" s="51" t="s">
        <v>45</v>
      </c>
      <c r="I57" s="51">
        <v>4.3330000000000002</v>
      </c>
      <c r="J57" s="127" t="s">
        <v>74</v>
      </c>
      <c r="K57" s="51"/>
      <c r="L57" s="51"/>
      <c r="M57" s="51">
        <v>98</v>
      </c>
      <c r="N57" s="51">
        <v>0</v>
      </c>
      <c r="O57" s="51">
        <v>0</v>
      </c>
      <c r="P57" s="51">
        <v>98</v>
      </c>
      <c r="Q57" s="51">
        <v>0</v>
      </c>
      <c r="R57" s="51">
        <v>0</v>
      </c>
      <c r="S57" s="51">
        <v>0</v>
      </c>
      <c r="T57" s="51">
        <v>98</v>
      </c>
      <c r="U57" s="51">
        <v>0</v>
      </c>
      <c r="V57" s="51">
        <v>22</v>
      </c>
      <c r="W57" s="51"/>
      <c r="X57" s="60" t="s">
        <v>445</v>
      </c>
      <c r="Y57" s="51" t="s">
        <v>109</v>
      </c>
      <c r="Z57" s="51" t="s">
        <v>46</v>
      </c>
      <c r="AA57" s="51">
        <v>0</v>
      </c>
      <c r="AB57" s="61"/>
      <c r="AC57" s="61"/>
    </row>
    <row r="58" spans="1:29" s="100" customFormat="1" ht="75" x14ac:dyDescent="0.25">
      <c r="A58" s="122">
        <v>48</v>
      </c>
      <c r="B58" s="93" t="s">
        <v>71</v>
      </c>
      <c r="C58" s="93" t="s">
        <v>53</v>
      </c>
      <c r="D58" s="93" t="s">
        <v>446</v>
      </c>
      <c r="E58" s="93" t="s">
        <v>73</v>
      </c>
      <c r="F58" s="93" t="s">
        <v>447</v>
      </c>
      <c r="G58" s="94" t="s">
        <v>448</v>
      </c>
      <c r="H58" s="93" t="s">
        <v>45</v>
      </c>
      <c r="I58" s="134">
        <v>4</v>
      </c>
      <c r="J58" s="122" t="s">
        <v>74</v>
      </c>
      <c r="K58" s="93"/>
      <c r="L58" s="93"/>
      <c r="M58" s="93">
        <v>1</v>
      </c>
      <c r="N58" s="93">
        <v>0</v>
      </c>
      <c r="O58" s="93">
        <v>0</v>
      </c>
      <c r="P58" s="93">
        <v>1</v>
      </c>
      <c r="Q58" s="93">
        <v>0</v>
      </c>
      <c r="R58" s="93">
        <v>0</v>
      </c>
      <c r="S58" s="93">
        <v>0</v>
      </c>
      <c r="T58" s="93">
        <v>1</v>
      </c>
      <c r="U58" s="93">
        <v>0</v>
      </c>
      <c r="V58" s="93">
        <v>1</v>
      </c>
      <c r="W58" s="93"/>
      <c r="X58" s="94" t="s">
        <v>449</v>
      </c>
      <c r="Y58" s="93" t="s">
        <v>183</v>
      </c>
      <c r="Z58" s="93" t="s">
        <v>58</v>
      </c>
      <c r="AA58" s="93">
        <v>1</v>
      </c>
      <c r="AB58" s="99">
        <f>M58*I58</f>
        <v>4</v>
      </c>
      <c r="AC58" s="99"/>
    </row>
    <row r="59" spans="1:29" s="100" customFormat="1" ht="75" x14ac:dyDescent="0.25">
      <c r="A59" s="93">
        <v>49</v>
      </c>
      <c r="B59" s="93" t="s">
        <v>71</v>
      </c>
      <c r="C59" s="93" t="s">
        <v>53</v>
      </c>
      <c r="D59" s="93" t="s">
        <v>450</v>
      </c>
      <c r="E59" s="93" t="s">
        <v>50</v>
      </c>
      <c r="F59" s="93" t="s">
        <v>451</v>
      </c>
      <c r="G59" s="93" t="s">
        <v>452</v>
      </c>
      <c r="H59" s="93" t="s">
        <v>45</v>
      </c>
      <c r="I59" s="93">
        <v>0.56999999999999995</v>
      </c>
      <c r="J59" s="122" t="s">
        <v>74</v>
      </c>
      <c r="K59" s="93"/>
      <c r="L59" s="93"/>
      <c r="M59" s="93">
        <v>12</v>
      </c>
      <c r="N59" s="93">
        <v>0</v>
      </c>
      <c r="O59" s="93">
        <v>0</v>
      </c>
      <c r="P59" s="93">
        <v>12</v>
      </c>
      <c r="Q59" s="93">
        <v>0</v>
      </c>
      <c r="R59" s="93">
        <v>0</v>
      </c>
      <c r="S59" s="93">
        <v>0</v>
      </c>
      <c r="T59" s="93">
        <v>12</v>
      </c>
      <c r="U59" s="93">
        <v>0</v>
      </c>
      <c r="V59" s="93">
        <v>5</v>
      </c>
      <c r="W59" s="93"/>
      <c r="X59" s="94" t="s">
        <v>453</v>
      </c>
      <c r="Y59" s="93" t="s">
        <v>183</v>
      </c>
      <c r="Z59" s="93" t="s">
        <v>58</v>
      </c>
      <c r="AA59" s="93">
        <v>1</v>
      </c>
      <c r="AB59" s="99">
        <f>M59*I59</f>
        <v>6.84</v>
      </c>
      <c r="AC59" s="99"/>
    </row>
    <row r="60" spans="1:29" s="100" customFormat="1" ht="61.5" customHeight="1" x14ac:dyDescent="0.25">
      <c r="A60" s="122">
        <v>50</v>
      </c>
      <c r="B60" s="93" t="s">
        <v>47</v>
      </c>
      <c r="C60" s="93" t="s">
        <v>40</v>
      </c>
      <c r="D60" s="93" t="s">
        <v>203</v>
      </c>
      <c r="E60" s="93" t="s">
        <v>73</v>
      </c>
      <c r="F60" s="93" t="s">
        <v>454</v>
      </c>
      <c r="G60" s="94" t="s">
        <v>455</v>
      </c>
      <c r="H60" s="93" t="s">
        <v>45</v>
      </c>
      <c r="I60" s="134">
        <v>3.1</v>
      </c>
      <c r="J60" s="122" t="s">
        <v>74</v>
      </c>
      <c r="K60" s="93"/>
      <c r="L60" s="93"/>
      <c r="M60" s="93">
        <v>7</v>
      </c>
      <c r="N60" s="93">
        <v>0</v>
      </c>
      <c r="O60" s="93">
        <v>0</v>
      </c>
      <c r="P60" s="93">
        <v>7</v>
      </c>
      <c r="Q60" s="93">
        <v>0</v>
      </c>
      <c r="R60" s="93">
        <v>0</v>
      </c>
      <c r="S60" s="93">
        <v>7</v>
      </c>
      <c r="T60" s="93">
        <v>0</v>
      </c>
      <c r="U60" s="93">
        <v>0</v>
      </c>
      <c r="V60" s="93">
        <v>8</v>
      </c>
      <c r="W60" s="93"/>
      <c r="X60" s="94" t="s">
        <v>456</v>
      </c>
      <c r="Y60" s="93" t="s">
        <v>183</v>
      </c>
      <c r="Z60" s="93" t="s">
        <v>58</v>
      </c>
      <c r="AA60" s="93">
        <v>1</v>
      </c>
      <c r="AB60" s="99">
        <f>M60*I60</f>
        <v>21.7</v>
      </c>
      <c r="AC60" s="99"/>
    </row>
    <row r="61" spans="1:29" s="62" customFormat="1" x14ac:dyDescent="0.25">
      <c r="C61" s="131" t="s">
        <v>191</v>
      </c>
      <c r="D61" s="131">
        <v>10594</v>
      </c>
    </row>
    <row r="62" spans="1:29" s="62" customFormat="1" x14ac:dyDescent="0.25">
      <c r="M62" s="62">
        <f>M60+M59+M58+M56+M55+M36+M25+M23</f>
        <v>114</v>
      </c>
      <c r="AB62" s="62">
        <f>SUM(AB11:AB60)</f>
        <v>664.00100000000009</v>
      </c>
    </row>
    <row r="63" spans="1:29" s="62" customFormat="1" x14ac:dyDescent="0.25">
      <c r="M63" s="62">
        <f>M62/D61</f>
        <v>1.0760808004530867E-2</v>
      </c>
      <c r="Z63" s="62">
        <f>AB62/D61</f>
        <v>6.267708136681141E-2</v>
      </c>
    </row>
    <row r="64" spans="1:29" s="62" customFormat="1" x14ac:dyDescent="0.25">
      <c r="B64" s="62" t="s">
        <v>457</v>
      </c>
      <c r="M64" s="62">
        <f>M63+Май!M44</f>
        <v>9.6564092882763838E-2</v>
      </c>
      <c r="Z64" s="62">
        <f>Z63+Май!AB44</f>
        <v>0.27991042099301489</v>
      </c>
    </row>
    <row r="65" spans="2:2" s="62" customFormat="1" x14ac:dyDescent="0.25">
      <c r="B65" s="62" t="s">
        <v>458</v>
      </c>
    </row>
    <row r="66" spans="2:2" s="62" customFormat="1" x14ac:dyDescent="0.25"/>
    <row r="67" spans="2:2" s="62" customFormat="1" x14ac:dyDescent="0.25"/>
    <row r="68" spans="2:2" s="62" customFormat="1" x14ac:dyDescent="0.25"/>
    <row r="69" spans="2:2" s="62" customFormat="1" x14ac:dyDescent="0.25"/>
    <row r="70" spans="2:2" s="62" customFormat="1" x14ac:dyDescent="0.25"/>
    <row r="71" spans="2:2" s="62" customFormat="1" x14ac:dyDescent="0.25"/>
    <row r="72" spans="2:2" s="62" customFormat="1" x14ac:dyDescent="0.25"/>
    <row r="73" spans="2:2" s="62" customFormat="1" x14ac:dyDescent="0.25"/>
    <row r="74" spans="2:2" s="62" customFormat="1" x14ac:dyDescent="0.25"/>
    <row r="75" spans="2:2" s="62" customFormat="1" x14ac:dyDescent="0.25"/>
    <row r="76" spans="2:2" s="62" customFormat="1" x14ac:dyDescent="0.25"/>
    <row r="77" spans="2:2" s="62" customFormat="1" x14ac:dyDescent="0.25"/>
    <row r="78" spans="2:2" s="62" customFormat="1" x14ac:dyDescent="0.25"/>
    <row r="79" spans="2:2" s="62" customFormat="1" x14ac:dyDescent="0.25"/>
    <row r="80" spans="2:2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  <row r="1014" s="62" customFormat="1" x14ac:dyDescent="0.25"/>
    <row r="1015" s="62" customFormat="1" x14ac:dyDescent="0.25"/>
    <row r="1016" s="62" customFormat="1" x14ac:dyDescent="0.25"/>
    <row r="1017" s="62" customFormat="1" x14ac:dyDescent="0.25"/>
    <row r="1018" s="62" customFormat="1" x14ac:dyDescent="0.25"/>
    <row r="1019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9"/>
  <sheetViews>
    <sheetView topLeftCell="C51" zoomScale="60" zoomScaleNormal="60" workbookViewId="0">
      <selection activeCell="AC60" activeCellId="8" sqref="AE54 AC23 AC25 AC36 AC55 AC56 AC58 AC59 AC60"/>
    </sheetView>
  </sheetViews>
  <sheetFormatPr defaultRowHeight="16.5" x14ac:dyDescent="0.3"/>
  <cols>
    <col min="1" max="1" width="9.140625" style="42" customWidth="1"/>
    <col min="2" max="2" width="18.28515625" style="42" customWidth="1"/>
    <col min="3" max="3" width="9.140625" style="42" customWidth="1"/>
    <col min="4" max="4" width="15" style="42" customWidth="1"/>
    <col min="5" max="5" width="9.140625" style="42" customWidth="1"/>
    <col min="6" max="6" width="18.28515625" style="42" customWidth="1"/>
    <col min="7" max="7" width="18" style="42" customWidth="1"/>
    <col min="8" max="9" width="9.140625" style="42" customWidth="1"/>
    <col min="10" max="23" width="9.140625" style="40"/>
    <col min="24" max="24" width="11.7109375" style="40" customWidth="1"/>
    <col min="25" max="25" width="12" style="40" bestFit="1" customWidth="1"/>
    <col min="26" max="16384" width="9.140625" style="40"/>
  </cols>
  <sheetData>
    <row r="1" spans="1:29" x14ac:dyDescent="0.25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29" x14ac:dyDescent="0.3">
      <c r="A2" s="40" t="s">
        <v>0</v>
      </c>
      <c r="B2" s="40"/>
      <c r="C2" s="40"/>
      <c r="D2" s="40"/>
      <c r="E2" s="40"/>
      <c r="F2" s="40"/>
      <c r="G2" s="40"/>
      <c r="H2" s="40"/>
      <c r="I2" s="40"/>
      <c r="Q2" s="41" t="s">
        <v>63</v>
      </c>
      <c r="R2" s="42" t="s">
        <v>2</v>
      </c>
      <c r="S2" s="41">
        <v>2024</v>
      </c>
      <c r="T2" s="40" t="s">
        <v>3</v>
      </c>
      <c r="W2" s="43"/>
      <c r="X2" s="43"/>
      <c r="Y2" s="43"/>
      <c r="Z2" s="43"/>
      <c r="AA2" s="43"/>
    </row>
    <row r="3" spans="1:29" ht="15" x14ac:dyDescent="0.25">
      <c r="A3" s="268" t="s">
        <v>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W3" s="43"/>
      <c r="X3" s="43"/>
      <c r="Y3" s="43"/>
      <c r="Z3" s="43"/>
      <c r="AA3" s="43"/>
    </row>
    <row r="4" spans="1:29" ht="15" x14ac:dyDescent="0.25">
      <c r="A4" s="269" t="s">
        <v>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44"/>
      <c r="V4" s="44"/>
      <c r="W4" s="44"/>
      <c r="X4" s="44"/>
      <c r="Y4" s="44"/>
      <c r="Z4" s="44"/>
      <c r="AA4" s="44"/>
    </row>
    <row r="5" spans="1:29" s="42" customFormat="1" ht="27.75" customHeight="1" thickBot="1" x14ac:dyDescent="0.35">
      <c r="A5" s="45"/>
      <c r="B5" s="45"/>
      <c r="C5" s="45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0"/>
      <c r="T5" s="40"/>
      <c r="U5" s="40"/>
      <c r="V5" s="40"/>
      <c r="W5" s="40"/>
      <c r="X5" s="40"/>
      <c r="Y5" s="40"/>
      <c r="Z5" s="40"/>
      <c r="AA5" s="40"/>
    </row>
    <row r="6" spans="1:29" ht="32.25" customHeight="1" thickBot="1" x14ac:dyDescent="0.3">
      <c r="A6" s="271" t="s">
        <v>6</v>
      </c>
      <c r="B6" s="272"/>
      <c r="C6" s="272"/>
      <c r="D6" s="272"/>
      <c r="E6" s="272"/>
      <c r="F6" s="272"/>
      <c r="G6" s="272"/>
      <c r="H6" s="272"/>
      <c r="I6" s="273"/>
      <c r="J6" s="272" t="s">
        <v>7</v>
      </c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3"/>
      <c r="W6" s="276" t="s">
        <v>8</v>
      </c>
      <c r="X6" s="278" t="s">
        <v>9</v>
      </c>
      <c r="Y6" s="279"/>
      <c r="Z6" s="280"/>
      <c r="AA6" s="274" t="s">
        <v>10</v>
      </c>
    </row>
    <row r="7" spans="1:29" ht="171.75" customHeight="1" thickBot="1" x14ac:dyDescent="0.3">
      <c r="A7" s="276" t="s">
        <v>11</v>
      </c>
      <c r="B7" s="276" t="s">
        <v>12</v>
      </c>
      <c r="C7" s="276" t="s">
        <v>13</v>
      </c>
      <c r="D7" s="276" t="s">
        <v>14</v>
      </c>
      <c r="E7" s="276" t="s">
        <v>15</v>
      </c>
      <c r="F7" s="276" t="s">
        <v>16</v>
      </c>
      <c r="G7" s="276" t="s">
        <v>17</v>
      </c>
      <c r="H7" s="276" t="s">
        <v>18</v>
      </c>
      <c r="I7" s="276" t="s">
        <v>19</v>
      </c>
      <c r="J7" s="274" t="s">
        <v>20</v>
      </c>
      <c r="K7" s="276" t="s">
        <v>21</v>
      </c>
      <c r="L7" s="276" t="s">
        <v>22</v>
      </c>
      <c r="M7" s="271" t="s">
        <v>23</v>
      </c>
      <c r="N7" s="272"/>
      <c r="O7" s="272"/>
      <c r="P7" s="272"/>
      <c r="Q7" s="272"/>
      <c r="R7" s="272"/>
      <c r="S7" s="272"/>
      <c r="T7" s="272"/>
      <c r="U7" s="273"/>
      <c r="V7" s="276" t="s">
        <v>24</v>
      </c>
      <c r="W7" s="277"/>
      <c r="X7" s="281"/>
      <c r="Y7" s="282"/>
      <c r="Z7" s="283"/>
      <c r="AA7" s="275"/>
    </row>
    <row r="8" spans="1:29" ht="63.75" customHeight="1" thickBot="1" x14ac:dyDescent="0.3">
      <c r="A8" s="277"/>
      <c r="B8" s="277"/>
      <c r="C8" s="277"/>
      <c r="D8" s="277"/>
      <c r="E8" s="277"/>
      <c r="F8" s="277"/>
      <c r="G8" s="277"/>
      <c r="H8" s="277"/>
      <c r="I8" s="277"/>
      <c r="J8" s="275"/>
      <c r="K8" s="277"/>
      <c r="L8" s="277"/>
      <c r="M8" s="276" t="s">
        <v>25</v>
      </c>
      <c r="N8" s="271" t="s">
        <v>26</v>
      </c>
      <c r="O8" s="272"/>
      <c r="P8" s="273"/>
      <c r="Q8" s="271" t="s">
        <v>27</v>
      </c>
      <c r="R8" s="272"/>
      <c r="S8" s="272"/>
      <c r="T8" s="273"/>
      <c r="U8" s="276" t="s">
        <v>28</v>
      </c>
      <c r="V8" s="277"/>
      <c r="W8" s="277"/>
      <c r="X8" s="276" t="s">
        <v>29</v>
      </c>
      <c r="Y8" s="276" t="s">
        <v>30</v>
      </c>
      <c r="Z8" s="276" t="s">
        <v>31</v>
      </c>
      <c r="AA8" s="275"/>
    </row>
    <row r="9" spans="1:29" ht="71.25" customHeight="1" thickBot="1" x14ac:dyDescent="0.3">
      <c r="A9" s="277"/>
      <c r="B9" s="277"/>
      <c r="C9" s="277"/>
      <c r="D9" s="277"/>
      <c r="E9" s="277"/>
      <c r="F9" s="277"/>
      <c r="G9" s="277"/>
      <c r="H9" s="277"/>
      <c r="I9" s="277"/>
      <c r="J9" s="275"/>
      <c r="K9" s="277"/>
      <c r="L9" s="277"/>
      <c r="M9" s="277"/>
      <c r="N9" s="133" t="s">
        <v>32</v>
      </c>
      <c r="O9" s="133" t="s">
        <v>33</v>
      </c>
      <c r="P9" s="133" t="s">
        <v>34</v>
      </c>
      <c r="Q9" s="133" t="s">
        <v>35</v>
      </c>
      <c r="R9" s="133" t="s">
        <v>36</v>
      </c>
      <c r="S9" s="133" t="s">
        <v>37</v>
      </c>
      <c r="T9" s="133" t="s">
        <v>38</v>
      </c>
      <c r="U9" s="277"/>
      <c r="V9" s="277"/>
      <c r="W9" s="277"/>
      <c r="X9" s="277"/>
      <c r="Y9" s="277"/>
      <c r="Z9" s="277"/>
      <c r="AA9" s="275"/>
    </row>
    <row r="10" spans="1:29" ht="17.25" customHeight="1" thickBot="1" x14ac:dyDescent="0.3">
      <c r="A10" s="48">
        <v>1</v>
      </c>
      <c r="B10" s="48">
        <v>2</v>
      </c>
      <c r="C10" s="48">
        <v>3</v>
      </c>
      <c r="D10" s="48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8">
        <v>11</v>
      </c>
      <c r="L10" s="48">
        <v>12</v>
      </c>
      <c r="M10" s="48">
        <v>13</v>
      </c>
      <c r="N10" s="48">
        <v>14</v>
      </c>
      <c r="O10" s="48">
        <v>15</v>
      </c>
      <c r="P10" s="48">
        <v>16</v>
      </c>
      <c r="Q10" s="48">
        <v>17</v>
      </c>
      <c r="R10" s="48">
        <v>18</v>
      </c>
      <c r="S10" s="48">
        <v>19</v>
      </c>
      <c r="T10" s="48">
        <v>20</v>
      </c>
      <c r="U10" s="48">
        <v>21</v>
      </c>
      <c r="V10" s="48">
        <v>22</v>
      </c>
      <c r="W10" s="48">
        <v>23</v>
      </c>
      <c r="X10" s="48">
        <v>24</v>
      </c>
      <c r="Y10" s="48">
        <v>25</v>
      </c>
      <c r="Z10" s="48">
        <v>26</v>
      </c>
      <c r="AA10" s="48">
        <v>27</v>
      </c>
    </row>
    <row r="11" spans="1:29" s="62" customFormat="1" ht="75" x14ac:dyDescent="0.25">
      <c r="A11" s="51">
        <v>1</v>
      </c>
      <c r="B11" s="51" t="s">
        <v>47</v>
      </c>
      <c r="C11" s="51" t="s">
        <v>53</v>
      </c>
      <c r="D11" s="51" t="s">
        <v>299</v>
      </c>
      <c r="E11" s="51" t="s">
        <v>42</v>
      </c>
      <c r="F11" s="51" t="s">
        <v>300</v>
      </c>
      <c r="G11" s="51" t="s">
        <v>301</v>
      </c>
      <c r="H11" s="51" t="s">
        <v>45</v>
      </c>
      <c r="I11" s="51">
        <v>0.47</v>
      </c>
      <c r="J11" s="127" t="s">
        <v>74</v>
      </c>
      <c r="K11" s="51"/>
      <c r="L11" s="51"/>
      <c r="M11" s="51">
        <v>82</v>
      </c>
      <c r="N11" s="51">
        <v>0</v>
      </c>
      <c r="O11" s="51">
        <v>0</v>
      </c>
      <c r="P11" s="51">
        <v>82</v>
      </c>
      <c r="Q11" s="51">
        <v>0</v>
      </c>
      <c r="R11" s="51">
        <v>0</v>
      </c>
      <c r="S11" s="51">
        <v>0</v>
      </c>
      <c r="T11" s="51">
        <v>82</v>
      </c>
      <c r="U11" s="51">
        <v>0</v>
      </c>
      <c r="V11" s="51">
        <v>12</v>
      </c>
      <c r="W11" s="51"/>
      <c r="X11" s="51" t="s">
        <v>302</v>
      </c>
      <c r="Y11" s="51" t="s">
        <v>109</v>
      </c>
      <c r="Z11" s="51" t="s">
        <v>46</v>
      </c>
      <c r="AA11" s="51">
        <v>0</v>
      </c>
      <c r="AB11" s="61"/>
      <c r="AC11" s="62">
        <f>V11*I11</f>
        <v>5.64</v>
      </c>
    </row>
    <row r="12" spans="1:29" s="62" customFormat="1" ht="80.25" customHeight="1" x14ac:dyDescent="0.25">
      <c r="A12" s="127">
        <v>2</v>
      </c>
      <c r="B12" s="127" t="s">
        <v>47</v>
      </c>
      <c r="C12" s="127" t="s">
        <v>40</v>
      </c>
      <c r="D12" s="127" t="s">
        <v>200</v>
      </c>
      <c r="E12" s="127" t="s">
        <v>73</v>
      </c>
      <c r="F12" s="127" t="s">
        <v>303</v>
      </c>
      <c r="G12" s="127" t="s">
        <v>304</v>
      </c>
      <c r="H12" s="127" t="s">
        <v>45</v>
      </c>
      <c r="I12" s="127">
        <v>10.583</v>
      </c>
      <c r="J12" s="127" t="s">
        <v>74</v>
      </c>
      <c r="K12" s="127"/>
      <c r="L12" s="127"/>
      <c r="M12" s="127">
        <v>9</v>
      </c>
      <c r="N12" s="127">
        <v>0</v>
      </c>
      <c r="O12" s="127">
        <v>0</v>
      </c>
      <c r="P12" s="127">
        <v>7</v>
      </c>
      <c r="Q12" s="127">
        <v>0</v>
      </c>
      <c r="R12" s="127">
        <v>0</v>
      </c>
      <c r="S12" s="127">
        <v>7</v>
      </c>
      <c r="T12" s="127">
        <v>0</v>
      </c>
      <c r="U12" s="127">
        <v>2</v>
      </c>
      <c r="V12" s="127">
        <v>22</v>
      </c>
      <c r="W12" s="127"/>
      <c r="X12" s="128" t="s">
        <v>305</v>
      </c>
      <c r="Y12" s="51" t="s">
        <v>109</v>
      </c>
      <c r="Z12" s="127" t="s">
        <v>46</v>
      </c>
      <c r="AA12" s="127">
        <v>0</v>
      </c>
      <c r="AB12" s="61"/>
      <c r="AC12" s="62">
        <f>V12*I12</f>
        <v>232.82599999999999</v>
      </c>
    </row>
    <row r="13" spans="1:29" s="62" customFormat="1" ht="80.25" customHeight="1" x14ac:dyDescent="0.25">
      <c r="A13" s="127">
        <v>3</v>
      </c>
      <c r="B13" s="127" t="s">
        <v>71</v>
      </c>
      <c r="C13" s="127" t="s">
        <v>53</v>
      </c>
      <c r="D13" s="127" t="s">
        <v>306</v>
      </c>
      <c r="E13" s="127">
        <v>0.38</v>
      </c>
      <c r="F13" s="127" t="s">
        <v>307</v>
      </c>
      <c r="G13" s="127" t="s">
        <v>308</v>
      </c>
      <c r="H13" s="127" t="s">
        <v>75</v>
      </c>
      <c r="I13" s="129">
        <v>1</v>
      </c>
      <c r="J13" s="127" t="s">
        <v>74</v>
      </c>
      <c r="K13" s="127"/>
      <c r="L13" s="127"/>
      <c r="M13" s="127">
        <v>8</v>
      </c>
      <c r="N13" s="127">
        <v>0</v>
      </c>
      <c r="O13" s="127">
        <v>0</v>
      </c>
      <c r="P13" s="127">
        <v>8</v>
      </c>
      <c r="Q13" s="127">
        <v>0</v>
      </c>
      <c r="R13" s="127">
        <v>0</v>
      </c>
      <c r="S13" s="127">
        <v>0</v>
      </c>
      <c r="T13" s="127">
        <v>8</v>
      </c>
      <c r="U13" s="127">
        <v>0</v>
      </c>
      <c r="V13" s="127">
        <v>6</v>
      </c>
      <c r="W13" s="127"/>
      <c r="X13" s="128"/>
      <c r="Y13" s="127"/>
      <c r="Z13" s="127"/>
      <c r="AA13" s="127">
        <v>1</v>
      </c>
      <c r="AB13" s="61"/>
    </row>
    <row r="14" spans="1:29" s="62" customFormat="1" ht="80.25" customHeight="1" x14ac:dyDescent="0.25">
      <c r="A14" s="51">
        <v>4</v>
      </c>
      <c r="B14" s="127" t="s">
        <v>71</v>
      </c>
      <c r="C14" s="127" t="s">
        <v>53</v>
      </c>
      <c r="D14" s="127" t="s">
        <v>309</v>
      </c>
      <c r="E14" s="127">
        <v>0.38</v>
      </c>
      <c r="F14" s="127" t="s">
        <v>310</v>
      </c>
      <c r="G14" s="127" t="s">
        <v>311</v>
      </c>
      <c r="H14" s="127" t="s">
        <v>75</v>
      </c>
      <c r="I14" s="129">
        <v>7.5</v>
      </c>
      <c r="J14" s="127" t="s">
        <v>74</v>
      </c>
      <c r="K14" s="127"/>
      <c r="L14" s="127"/>
      <c r="M14" s="127">
        <v>6</v>
      </c>
      <c r="N14" s="127">
        <v>0</v>
      </c>
      <c r="O14" s="127">
        <v>0</v>
      </c>
      <c r="P14" s="127">
        <v>6</v>
      </c>
      <c r="Q14" s="127">
        <v>0</v>
      </c>
      <c r="R14" s="127">
        <v>0</v>
      </c>
      <c r="S14" s="127">
        <v>0</v>
      </c>
      <c r="T14" s="127">
        <v>6</v>
      </c>
      <c r="U14" s="127">
        <v>0</v>
      </c>
      <c r="V14" s="127">
        <v>6</v>
      </c>
      <c r="W14" s="127"/>
      <c r="X14" s="128"/>
      <c r="Y14" s="127"/>
      <c r="Z14" s="127"/>
      <c r="AA14" s="127">
        <v>1</v>
      </c>
      <c r="AB14" s="61"/>
    </row>
    <row r="15" spans="1:29" s="62" customFormat="1" ht="80.25" customHeight="1" x14ac:dyDescent="0.25">
      <c r="A15" s="127">
        <v>5</v>
      </c>
      <c r="B15" s="127" t="s">
        <v>71</v>
      </c>
      <c r="C15" s="127" t="s">
        <v>53</v>
      </c>
      <c r="D15" s="127" t="s">
        <v>125</v>
      </c>
      <c r="E15" s="127" t="s">
        <v>73</v>
      </c>
      <c r="F15" s="127" t="s">
        <v>312</v>
      </c>
      <c r="G15" s="127" t="s">
        <v>313</v>
      </c>
      <c r="H15" s="127" t="s">
        <v>75</v>
      </c>
      <c r="I15" s="127">
        <v>1.1499999999999999</v>
      </c>
      <c r="J15" s="127" t="s">
        <v>74</v>
      </c>
      <c r="K15" s="127"/>
      <c r="L15" s="127"/>
      <c r="M15" s="127">
        <v>63</v>
      </c>
      <c r="N15" s="127">
        <v>0</v>
      </c>
      <c r="O15" s="127">
        <v>0</v>
      </c>
      <c r="P15" s="127">
        <v>63</v>
      </c>
      <c r="Q15" s="127">
        <v>0</v>
      </c>
      <c r="R15" s="127">
        <v>0</v>
      </c>
      <c r="S15" s="127">
        <v>0</v>
      </c>
      <c r="T15" s="127">
        <v>63</v>
      </c>
      <c r="U15" s="127">
        <v>0</v>
      </c>
      <c r="V15" s="127">
        <v>21</v>
      </c>
      <c r="W15" s="127"/>
      <c r="X15" s="128"/>
      <c r="Y15" s="127"/>
      <c r="Z15" s="127"/>
      <c r="AA15" s="127">
        <v>1</v>
      </c>
      <c r="AB15" s="61"/>
    </row>
    <row r="16" spans="1:29" s="62" customFormat="1" ht="75" x14ac:dyDescent="0.25">
      <c r="A16" s="127">
        <v>6</v>
      </c>
      <c r="B16" s="51" t="s">
        <v>47</v>
      </c>
      <c r="C16" s="51" t="s">
        <v>40</v>
      </c>
      <c r="D16" s="51" t="s">
        <v>133</v>
      </c>
      <c r="E16" s="51" t="s">
        <v>73</v>
      </c>
      <c r="F16" s="51" t="s">
        <v>314</v>
      </c>
      <c r="G16" s="51" t="s">
        <v>315</v>
      </c>
      <c r="H16" s="51" t="s">
        <v>45</v>
      </c>
      <c r="I16" s="51">
        <v>0.02</v>
      </c>
      <c r="J16" s="127" t="s">
        <v>74</v>
      </c>
      <c r="K16" s="51"/>
      <c r="L16" s="51"/>
      <c r="M16" s="51">
        <v>200</v>
      </c>
      <c r="N16" s="51">
        <v>0</v>
      </c>
      <c r="O16" s="51">
        <v>0</v>
      </c>
      <c r="P16" s="51">
        <v>200</v>
      </c>
      <c r="Q16" s="51">
        <v>0</v>
      </c>
      <c r="R16" s="51">
        <v>0</v>
      </c>
      <c r="S16" s="51">
        <v>0</v>
      </c>
      <c r="T16" s="51">
        <v>200</v>
      </c>
      <c r="U16" s="51">
        <v>0</v>
      </c>
      <c r="V16" s="51">
        <v>45</v>
      </c>
      <c r="W16" s="51"/>
      <c r="X16" s="60" t="s">
        <v>316</v>
      </c>
      <c r="Y16" s="51" t="s">
        <v>109</v>
      </c>
      <c r="Z16" s="51" t="s">
        <v>46</v>
      </c>
      <c r="AA16" s="51">
        <v>0</v>
      </c>
      <c r="AB16" s="61"/>
      <c r="AC16" s="62">
        <f>V16*I16</f>
        <v>0.9</v>
      </c>
    </row>
    <row r="17" spans="1:29" s="62" customFormat="1" ht="75" x14ac:dyDescent="0.25">
      <c r="A17" s="51">
        <v>7</v>
      </c>
      <c r="B17" s="51" t="s">
        <v>47</v>
      </c>
      <c r="C17" s="51" t="s">
        <v>53</v>
      </c>
      <c r="D17" s="51" t="s">
        <v>317</v>
      </c>
      <c r="E17" s="51" t="s">
        <v>73</v>
      </c>
      <c r="F17" s="51" t="s">
        <v>318</v>
      </c>
      <c r="G17" s="51" t="s">
        <v>319</v>
      </c>
      <c r="H17" s="51" t="s">
        <v>45</v>
      </c>
      <c r="I17" s="51">
        <v>3.17</v>
      </c>
      <c r="J17" s="127" t="s">
        <v>74</v>
      </c>
      <c r="K17" s="51"/>
      <c r="L17" s="51"/>
      <c r="M17" s="51">
        <v>68</v>
      </c>
      <c r="N17" s="51">
        <v>0</v>
      </c>
      <c r="O17" s="51">
        <v>0</v>
      </c>
      <c r="P17" s="51">
        <v>68</v>
      </c>
      <c r="Q17" s="51">
        <v>0</v>
      </c>
      <c r="R17" s="51">
        <v>0</v>
      </c>
      <c r="S17" s="51">
        <v>0</v>
      </c>
      <c r="T17" s="51">
        <v>68</v>
      </c>
      <c r="U17" s="51">
        <v>0</v>
      </c>
      <c r="V17" s="51">
        <v>34</v>
      </c>
      <c r="W17" s="51"/>
      <c r="X17" s="60" t="s">
        <v>320</v>
      </c>
      <c r="Y17" s="51" t="s">
        <v>109</v>
      </c>
      <c r="Z17" s="51" t="s">
        <v>46</v>
      </c>
      <c r="AA17" s="51">
        <v>0</v>
      </c>
      <c r="AB17" s="61"/>
      <c r="AC17" s="62">
        <f>V17*I17</f>
        <v>107.78</v>
      </c>
    </row>
    <row r="18" spans="1:29" s="62" customFormat="1" ht="75" x14ac:dyDescent="0.25">
      <c r="A18" s="127">
        <v>8</v>
      </c>
      <c r="B18" s="51" t="s">
        <v>71</v>
      </c>
      <c r="C18" s="51" t="s">
        <v>53</v>
      </c>
      <c r="D18" s="127" t="s">
        <v>321</v>
      </c>
      <c r="E18" s="51">
        <v>0.38</v>
      </c>
      <c r="F18" s="60" t="s">
        <v>322</v>
      </c>
      <c r="G18" s="60" t="s">
        <v>323</v>
      </c>
      <c r="H18" s="51" t="s">
        <v>75</v>
      </c>
      <c r="I18" s="52">
        <v>1.5</v>
      </c>
      <c r="J18" s="51" t="s">
        <v>74</v>
      </c>
      <c r="K18" s="51"/>
      <c r="L18" s="51"/>
      <c r="M18" s="127">
        <v>6</v>
      </c>
      <c r="N18" s="127">
        <v>0</v>
      </c>
      <c r="O18" s="127">
        <v>0</v>
      </c>
      <c r="P18" s="127">
        <v>6</v>
      </c>
      <c r="Q18" s="127">
        <v>0</v>
      </c>
      <c r="R18" s="127">
        <v>0</v>
      </c>
      <c r="S18" s="127">
        <v>0</v>
      </c>
      <c r="T18" s="127">
        <v>6</v>
      </c>
      <c r="U18" s="127">
        <v>0</v>
      </c>
      <c r="V18" s="127">
        <v>6</v>
      </c>
      <c r="W18" s="127"/>
      <c r="X18" s="128"/>
      <c r="Y18" s="127"/>
      <c r="Z18" s="127"/>
      <c r="AA18" s="127">
        <v>1</v>
      </c>
      <c r="AB18" s="61"/>
    </row>
    <row r="19" spans="1:29" s="62" customFormat="1" ht="75" x14ac:dyDescent="0.25">
      <c r="A19" s="127">
        <v>9</v>
      </c>
      <c r="B19" s="51" t="s">
        <v>71</v>
      </c>
      <c r="C19" s="51" t="s">
        <v>53</v>
      </c>
      <c r="D19" s="127" t="s">
        <v>324</v>
      </c>
      <c r="E19" s="51">
        <v>0.38</v>
      </c>
      <c r="F19" s="60" t="s">
        <v>325</v>
      </c>
      <c r="G19" s="60" t="s">
        <v>326</v>
      </c>
      <c r="H19" s="51" t="s">
        <v>75</v>
      </c>
      <c r="I19" s="52">
        <v>2</v>
      </c>
      <c r="J19" s="51" t="s">
        <v>74</v>
      </c>
      <c r="K19" s="51"/>
      <c r="L19" s="51"/>
      <c r="M19" s="127">
        <v>6</v>
      </c>
      <c r="N19" s="127">
        <v>0</v>
      </c>
      <c r="O19" s="127">
        <v>0</v>
      </c>
      <c r="P19" s="127">
        <v>6</v>
      </c>
      <c r="Q19" s="127">
        <v>0</v>
      </c>
      <c r="R19" s="127">
        <v>0</v>
      </c>
      <c r="S19" s="127">
        <v>0</v>
      </c>
      <c r="T19" s="127">
        <v>6</v>
      </c>
      <c r="U19" s="127">
        <v>0</v>
      </c>
      <c r="V19" s="127">
        <v>6</v>
      </c>
      <c r="W19" s="127"/>
      <c r="X19" s="128"/>
      <c r="Y19" s="127"/>
      <c r="Z19" s="127"/>
      <c r="AA19" s="127">
        <v>1</v>
      </c>
      <c r="AB19" s="61"/>
    </row>
    <row r="20" spans="1:29" s="62" customFormat="1" ht="75" x14ac:dyDescent="0.25">
      <c r="A20" s="51">
        <v>10</v>
      </c>
      <c r="B20" s="51" t="s">
        <v>71</v>
      </c>
      <c r="C20" s="51" t="s">
        <v>53</v>
      </c>
      <c r="D20" s="127" t="s">
        <v>327</v>
      </c>
      <c r="E20" s="51">
        <v>0.38</v>
      </c>
      <c r="F20" s="60" t="s">
        <v>328</v>
      </c>
      <c r="G20" s="60" t="s">
        <v>329</v>
      </c>
      <c r="H20" s="51" t="s">
        <v>75</v>
      </c>
      <c r="I20" s="52">
        <v>13</v>
      </c>
      <c r="J20" s="51" t="s">
        <v>74</v>
      </c>
      <c r="K20" s="51"/>
      <c r="L20" s="51"/>
      <c r="M20" s="127">
        <v>10</v>
      </c>
      <c r="N20" s="127">
        <v>0</v>
      </c>
      <c r="O20" s="127">
        <v>0</v>
      </c>
      <c r="P20" s="127">
        <v>10</v>
      </c>
      <c r="Q20" s="127">
        <v>0</v>
      </c>
      <c r="R20" s="127">
        <v>0</v>
      </c>
      <c r="S20" s="127">
        <v>0</v>
      </c>
      <c r="T20" s="127">
        <v>10</v>
      </c>
      <c r="U20" s="127">
        <v>0</v>
      </c>
      <c r="V20" s="127">
        <v>6</v>
      </c>
      <c r="W20" s="127"/>
      <c r="X20" s="128"/>
      <c r="Y20" s="127"/>
      <c r="Z20" s="127"/>
      <c r="AA20" s="127">
        <v>1</v>
      </c>
      <c r="AB20" s="61"/>
    </row>
    <row r="21" spans="1:29" s="62" customFormat="1" ht="75" x14ac:dyDescent="0.25">
      <c r="A21" s="127">
        <v>11</v>
      </c>
      <c r="B21" s="127" t="s">
        <v>71</v>
      </c>
      <c r="C21" s="127" t="s">
        <v>53</v>
      </c>
      <c r="D21" s="127" t="s">
        <v>330</v>
      </c>
      <c r="E21" s="127" t="s">
        <v>73</v>
      </c>
      <c r="F21" s="127" t="s">
        <v>331</v>
      </c>
      <c r="G21" s="127" t="s">
        <v>332</v>
      </c>
      <c r="H21" s="127" t="s">
        <v>75</v>
      </c>
      <c r="I21" s="127">
        <v>3.6659999999999999</v>
      </c>
      <c r="J21" s="127" t="s">
        <v>74</v>
      </c>
      <c r="K21" s="127"/>
      <c r="L21" s="127"/>
      <c r="M21" s="127">
        <v>83</v>
      </c>
      <c r="N21" s="127">
        <v>0</v>
      </c>
      <c r="O21" s="127">
        <v>0</v>
      </c>
      <c r="P21" s="127">
        <v>83</v>
      </c>
      <c r="Q21" s="127">
        <v>0</v>
      </c>
      <c r="R21" s="127">
        <v>0</v>
      </c>
      <c r="S21" s="127">
        <v>0</v>
      </c>
      <c r="T21" s="127">
        <v>83</v>
      </c>
      <c r="U21" s="127">
        <v>0</v>
      </c>
      <c r="V21" s="127">
        <v>32</v>
      </c>
      <c r="W21" s="127"/>
      <c r="X21" s="128"/>
      <c r="Y21" s="127"/>
      <c r="Z21" s="127"/>
      <c r="AA21" s="127">
        <v>1</v>
      </c>
      <c r="AB21" s="61"/>
    </row>
    <row r="22" spans="1:29" s="62" customFormat="1" ht="135" x14ac:dyDescent="0.25">
      <c r="A22" s="127">
        <v>12</v>
      </c>
      <c r="B22" s="51" t="s">
        <v>47</v>
      </c>
      <c r="C22" s="51" t="s">
        <v>53</v>
      </c>
      <c r="D22" s="51" t="s">
        <v>333</v>
      </c>
      <c r="E22" s="51" t="s">
        <v>73</v>
      </c>
      <c r="F22" s="51" t="s">
        <v>334</v>
      </c>
      <c r="G22" s="60" t="s">
        <v>335</v>
      </c>
      <c r="H22" s="51" t="s">
        <v>45</v>
      </c>
      <c r="I22" s="51">
        <v>9.9329999999999998</v>
      </c>
      <c r="J22" s="51" t="s">
        <v>74</v>
      </c>
      <c r="K22" s="51"/>
      <c r="L22" s="51"/>
      <c r="M22" s="51">
        <v>85</v>
      </c>
      <c r="N22" s="51">
        <v>0</v>
      </c>
      <c r="O22" s="51">
        <v>0</v>
      </c>
      <c r="P22" s="51">
        <v>85</v>
      </c>
      <c r="Q22" s="51">
        <v>0</v>
      </c>
      <c r="R22" s="51">
        <v>0</v>
      </c>
      <c r="S22" s="51">
        <v>0</v>
      </c>
      <c r="T22" s="51">
        <v>85</v>
      </c>
      <c r="U22" s="51">
        <v>0</v>
      </c>
      <c r="V22" s="51">
        <v>17</v>
      </c>
      <c r="W22" s="51"/>
      <c r="X22" s="60" t="s">
        <v>336</v>
      </c>
      <c r="Y22" s="51" t="s">
        <v>109</v>
      </c>
      <c r="Z22" s="51" t="s">
        <v>46</v>
      </c>
      <c r="AA22" s="51">
        <v>0</v>
      </c>
      <c r="AB22" s="61"/>
      <c r="AC22" s="62">
        <f>V22*I22</f>
        <v>168.86099999999999</v>
      </c>
    </row>
    <row r="23" spans="1:29" s="62" customFormat="1" ht="75" x14ac:dyDescent="0.25">
      <c r="A23" s="51">
        <v>13</v>
      </c>
      <c r="B23" s="51" t="s">
        <v>47</v>
      </c>
      <c r="C23" s="51" t="s">
        <v>48</v>
      </c>
      <c r="D23" s="51" t="s">
        <v>337</v>
      </c>
      <c r="E23" s="51" t="s">
        <v>50</v>
      </c>
      <c r="F23" s="51" t="s">
        <v>338</v>
      </c>
      <c r="G23" s="60" t="s">
        <v>339</v>
      </c>
      <c r="H23" s="51" t="s">
        <v>45</v>
      </c>
      <c r="I23" s="52">
        <v>10.5</v>
      </c>
      <c r="J23" s="51" t="s">
        <v>74</v>
      </c>
      <c r="K23" s="51"/>
      <c r="L23" s="51"/>
      <c r="M23" s="51">
        <v>6</v>
      </c>
      <c r="N23" s="51">
        <v>0</v>
      </c>
      <c r="O23" s="51">
        <v>0</v>
      </c>
      <c r="P23" s="51">
        <v>6</v>
      </c>
      <c r="Q23" s="51">
        <v>0</v>
      </c>
      <c r="R23" s="51">
        <v>0</v>
      </c>
      <c r="S23" s="51">
        <v>0</v>
      </c>
      <c r="T23" s="51">
        <v>6</v>
      </c>
      <c r="U23" s="51">
        <v>0</v>
      </c>
      <c r="V23" s="51">
        <v>22</v>
      </c>
      <c r="W23" s="51"/>
      <c r="X23" s="60" t="s">
        <v>340</v>
      </c>
      <c r="Y23" s="136" t="s">
        <v>70</v>
      </c>
      <c r="Z23" s="51" t="s">
        <v>46</v>
      </c>
      <c r="AA23" s="51">
        <v>1</v>
      </c>
      <c r="AB23" s="61"/>
      <c r="AC23" s="62">
        <f>V23*I23</f>
        <v>231</v>
      </c>
    </row>
    <row r="24" spans="1:29" s="62" customFormat="1" ht="75" x14ac:dyDescent="0.25">
      <c r="A24" s="127">
        <v>14</v>
      </c>
      <c r="B24" s="51" t="s">
        <v>71</v>
      </c>
      <c r="C24" s="51" t="s">
        <v>53</v>
      </c>
      <c r="D24" s="127" t="s">
        <v>341</v>
      </c>
      <c r="E24" s="51">
        <v>0.38</v>
      </c>
      <c r="F24" s="60" t="s">
        <v>342</v>
      </c>
      <c r="G24" s="60" t="s">
        <v>343</v>
      </c>
      <c r="H24" s="51" t="s">
        <v>75</v>
      </c>
      <c r="I24" s="52">
        <v>1</v>
      </c>
      <c r="J24" s="51" t="s">
        <v>74</v>
      </c>
      <c r="K24" s="51"/>
      <c r="L24" s="51"/>
      <c r="M24" s="127">
        <v>10</v>
      </c>
      <c r="N24" s="127">
        <v>0</v>
      </c>
      <c r="O24" s="127">
        <v>0</v>
      </c>
      <c r="P24" s="127">
        <v>10</v>
      </c>
      <c r="Q24" s="127">
        <v>0</v>
      </c>
      <c r="R24" s="127">
        <v>0</v>
      </c>
      <c r="S24" s="127">
        <v>0</v>
      </c>
      <c r="T24" s="127">
        <v>10</v>
      </c>
      <c r="U24" s="127">
        <v>0</v>
      </c>
      <c r="V24" s="127">
        <v>6</v>
      </c>
      <c r="W24" s="127"/>
      <c r="X24" s="128"/>
      <c r="Y24" s="127"/>
      <c r="Z24" s="127"/>
      <c r="AA24" s="127">
        <v>1</v>
      </c>
      <c r="AB24" s="61"/>
    </row>
    <row r="25" spans="1:29" s="62" customFormat="1" ht="75" x14ac:dyDescent="0.25">
      <c r="A25" s="127">
        <v>15</v>
      </c>
      <c r="B25" s="51" t="s">
        <v>71</v>
      </c>
      <c r="C25" s="51" t="s">
        <v>53</v>
      </c>
      <c r="D25" s="60" t="s">
        <v>344</v>
      </c>
      <c r="E25" s="51" t="s">
        <v>73</v>
      </c>
      <c r="F25" s="51" t="s">
        <v>345</v>
      </c>
      <c r="G25" s="60" t="s">
        <v>346</v>
      </c>
      <c r="H25" s="51" t="s">
        <v>45</v>
      </c>
      <c r="I25" s="51">
        <v>4.5659999999999998</v>
      </c>
      <c r="J25" s="51" t="s">
        <v>74</v>
      </c>
      <c r="K25" s="51"/>
      <c r="L25" s="51"/>
      <c r="M25" s="51">
        <v>42</v>
      </c>
      <c r="N25" s="51">
        <v>0</v>
      </c>
      <c r="O25" s="51">
        <v>0</v>
      </c>
      <c r="P25" s="51">
        <v>42</v>
      </c>
      <c r="Q25" s="51">
        <v>0</v>
      </c>
      <c r="R25" s="51">
        <v>0</v>
      </c>
      <c r="S25" s="51">
        <v>0</v>
      </c>
      <c r="T25" s="51">
        <v>42</v>
      </c>
      <c r="U25" s="51">
        <v>0</v>
      </c>
      <c r="V25" s="51">
        <v>12</v>
      </c>
      <c r="W25" s="51"/>
      <c r="X25" s="60" t="s">
        <v>347</v>
      </c>
      <c r="Y25" s="136" t="s">
        <v>70</v>
      </c>
      <c r="Z25" s="51" t="s">
        <v>46</v>
      </c>
      <c r="AA25" s="51">
        <v>1</v>
      </c>
      <c r="AB25" s="61"/>
      <c r="AC25" s="62">
        <f>V25*I25</f>
        <v>54.792000000000002</v>
      </c>
    </row>
    <row r="26" spans="1:29" s="62" customFormat="1" ht="90" x14ac:dyDescent="0.25">
      <c r="A26" s="51">
        <v>16</v>
      </c>
      <c r="B26" s="51" t="s">
        <v>71</v>
      </c>
      <c r="C26" s="51" t="s">
        <v>53</v>
      </c>
      <c r="D26" s="51" t="s">
        <v>72</v>
      </c>
      <c r="E26" s="51" t="s">
        <v>73</v>
      </c>
      <c r="F26" s="51" t="s">
        <v>345</v>
      </c>
      <c r="G26" s="60" t="s">
        <v>348</v>
      </c>
      <c r="H26" s="51" t="s">
        <v>45</v>
      </c>
      <c r="I26" s="52">
        <v>2.7330000000000001</v>
      </c>
      <c r="J26" s="51" t="s">
        <v>74</v>
      </c>
      <c r="K26" s="51"/>
      <c r="L26" s="51"/>
      <c r="M26" s="51">
        <v>123</v>
      </c>
      <c r="N26" s="51">
        <v>0</v>
      </c>
      <c r="O26" s="51">
        <v>0</v>
      </c>
      <c r="P26" s="51">
        <v>123</v>
      </c>
      <c r="Q26" s="51">
        <v>0</v>
      </c>
      <c r="R26" s="51">
        <v>0</v>
      </c>
      <c r="S26" s="51">
        <v>0</v>
      </c>
      <c r="T26" s="51">
        <v>123</v>
      </c>
      <c r="U26" s="51">
        <v>0</v>
      </c>
      <c r="V26" s="51">
        <v>25</v>
      </c>
      <c r="W26" s="51"/>
      <c r="X26" s="60" t="s">
        <v>349</v>
      </c>
      <c r="Y26" s="51" t="s">
        <v>109</v>
      </c>
      <c r="Z26" s="51" t="s">
        <v>46</v>
      </c>
      <c r="AA26" s="51">
        <v>0</v>
      </c>
      <c r="AB26" s="61"/>
      <c r="AC26" s="62">
        <f>V26*I26</f>
        <v>68.325000000000003</v>
      </c>
    </row>
    <row r="27" spans="1:29" s="62" customFormat="1" ht="75" x14ac:dyDescent="0.25">
      <c r="A27" s="127">
        <v>17</v>
      </c>
      <c r="B27" s="51" t="s">
        <v>47</v>
      </c>
      <c r="C27" s="51" t="s">
        <v>48</v>
      </c>
      <c r="D27" s="51" t="s">
        <v>350</v>
      </c>
      <c r="E27" s="51" t="s">
        <v>73</v>
      </c>
      <c r="F27" s="51" t="s">
        <v>351</v>
      </c>
      <c r="G27" s="51" t="s">
        <v>352</v>
      </c>
      <c r="H27" s="51" t="s">
        <v>45</v>
      </c>
      <c r="I27" s="51">
        <v>0.87</v>
      </c>
      <c r="J27" s="127" t="s">
        <v>74</v>
      </c>
      <c r="K27" s="51"/>
      <c r="L27" s="51"/>
      <c r="M27" s="51">
        <v>4</v>
      </c>
      <c r="N27" s="51">
        <v>0</v>
      </c>
      <c r="O27" s="51">
        <v>0</v>
      </c>
      <c r="P27" s="51">
        <v>4</v>
      </c>
      <c r="Q27" s="51">
        <v>0</v>
      </c>
      <c r="R27" s="51">
        <v>0</v>
      </c>
      <c r="S27" s="51">
        <v>0</v>
      </c>
      <c r="T27" s="51">
        <v>4</v>
      </c>
      <c r="U27" s="51">
        <v>0</v>
      </c>
      <c r="V27" s="51">
        <v>2</v>
      </c>
      <c r="W27" s="51"/>
      <c r="X27" s="60" t="s">
        <v>353</v>
      </c>
      <c r="Y27" s="51" t="s">
        <v>109</v>
      </c>
      <c r="Z27" s="51" t="s">
        <v>46</v>
      </c>
      <c r="AA27" s="51">
        <v>0</v>
      </c>
      <c r="AB27" s="61"/>
      <c r="AC27" s="62">
        <f>V27*I27</f>
        <v>1.74</v>
      </c>
    </row>
    <row r="28" spans="1:29" s="62" customFormat="1" ht="75" x14ac:dyDescent="0.25">
      <c r="A28" s="127">
        <v>18</v>
      </c>
      <c r="B28" s="127" t="s">
        <v>71</v>
      </c>
      <c r="C28" s="127" t="s">
        <v>53</v>
      </c>
      <c r="D28" s="127" t="s">
        <v>271</v>
      </c>
      <c r="E28" s="127">
        <v>35</v>
      </c>
      <c r="F28" s="128" t="s">
        <v>354</v>
      </c>
      <c r="G28" s="128" t="s">
        <v>355</v>
      </c>
      <c r="H28" s="128" t="s">
        <v>75</v>
      </c>
      <c r="I28" s="127">
        <v>0.41599999999999998</v>
      </c>
      <c r="J28" s="54" t="s">
        <v>82</v>
      </c>
      <c r="K28" s="127"/>
      <c r="L28" s="127"/>
      <c r="M28" s="127">
        <v>15</v>
      </c>
      <c r="N28" s="127">
        <v>0</v>
      </c>
      <c r="O28" s="127">
        <v>0</v>
      </c>
      <c r="P28" s="127">
        <v>15</v>
      </c>
      <c r="Q28" s="127">
        <v>0</v>
      </c>
      <c r="R28" s="127">
        <v>0</v>
      </c>
      <c r="S28" s="127">
        <v>0</v>
      </c>
      <c r="T28" s="127">
        <v>15</v>
      </c>
      <c r="U28" s="127">
        <v>0</v>
      </c>
      <c r="V28" s="127">
        <v>15</v>
      </c>
      <c r="W28" s="127"/>
      <c r="X28" s="127"/>
      <c r="Y28" s="127"/>
      <c r="Z28" s="127"/>
      <c r="AA28" s="127">
        <v>1</v>
      </c>
      <c r="AB28" s="61"/>
    </row>
    <row r="29" spans="1:29" s="62" customFormat="1" ht="75" x14ac:dyDescent="0.25">
      <c r="A29" s="51">
        <v>19</v>
      </c>
      <c r="B29" s="127" t="s">
        <v>71</v>
      </c>
      <c r="C29" s="127" t="s">
        <v>53</v>
      </c>
      <c r="D29" s="127" t="s">
        <v>271</v>
      </c>
      <c r="E29" s="127">
        <v>35</v>
      </c>
      <c r="F29" s="128" t="s">
        <v>356</v>
      </c>
      <c r="G29" s="128" t="s">
        <v>357</v>
      </c>
      <c r="H29" s="128" t="s">
        <v>75</v>
      </c>
      <c r="I29" s="129">
        <v>4</v>
      </c>
      <c r="J29" s="54" t="s">
        <v>82</v>
      </c>
      <c r="K29" s="127"/>
      <c r="L29" s="127"/>
      <c r="M29" s="127">
        <v>15</v>
      </c>
      <c r="N29" s="127">
        <v>0</v>
      </c>
      <c r="O29" s="127">
        <v>0</v>
      </c>
      <c r="P29" s="127">
        <v>15</v>
      </c>
      <c r="Q29" s="127">
        <v>0</v>
      </c>
      <c r="R29" s="127">
        <v>0</v>
      </c>
      <c r="S29" s="127">
        <v>0</v>
      </c>
      <c r="T29" s="127">
        <v>15</v>
      </c>
      <c r="U29" s="127">
        <v>0</v>
      </c>
      <c r="V29" s="127">
        <v>22</v>
      </c>
      <c r="W29" s="127"/>
      <c r="X29" s="127"/>
      <c r="Y29" s="127"/>
      <c r="Z29" s="127"/>
      <c r="AA29" s="127">
        <v>1</v>
      </c>
      <c r="AB29" s="61"/>
    </row>
    <row r="30" spans="1:29" s="62" customFormat="1" ht="90" x14ac:dyDescent="0.25">
      <c r="A30" s="127">
        <v>20</v>
      </c>
      <c r="B30" s="51" t="s">
        <v>71</v>
      </c>
      <c r="C30" s="51" t="s">
        <v>53</v>
      </c>
      <c r="D30" s="51" t="s">
        <v>72</v>
      </c>
      <c r="E30" s="51" t="s">
        <v>73</v>
      </c>
      <c r="F30" s="51" t="s">
        <v>358</v>
      </c>
      <c r="G30" s="60" t="s">
        <v>359</v>
      </c>
      <c r="H30" s="51" t="s">
        <v>45</v>
      </c>
      <c r="I30" s="51">
        <v>1.4</v>
      </c>
      <c r="J30" s="54" t="s">
        <v>82</v>
      </c>
      <c r="K30" s="51"/>
      <c r="L30" s="51"/>
      <c r="M30" s="51">
        <v>42</v>
      </c>
      <c r="N30" s="51">
        <v>0</v>
      </c>
      <c r="O30" s="51">
        <v>0</v>
      </c>
      <c r="P30" s="51">
        <v>42</v>
      </c>
      <c r="Q30" s="51">
        <v>0</v>
      </c>
      <c r="R30" s="51">
        <v>0</v>
      </c>
      <c r="S30" s="51">
        <v>0</v>
      </c>
      <c r="T30" s="51">
        <v>42</v>
      </c>
      <c r="U30" s="51">
        <v>0</v>
      </c>
      <c r="V30" s="51">
        <v>12</v>
      </c>
      <c r="W30" s="51"/>
      <c r="X30" s="60" t="s">
        <v>360</v>
      </c>
      <c r="Y30" s="51" t="s">
        <v>109</v>
      </c>
      <c r="Z30" s="51" t="s">
        <v>46</v>
      </c>
      <c r="AA30" s="51">
        <v>0</v>
      </c>
      <c r="AB30" s="61"/>
      <c r="AC30" s="62">
        <f>V30*I30</f>
        <v>16.799999999999997</v>
      </c>
    </row>
    <row r="31" spans="1:29" s="62" customFormat="1" ht="90" x14ac:dyDescent="0.25">
      <c r="A31" s="127">
        <v>21</v>
      </c>
      <c r="B31" s="51" t="s">
        <v>71</v>
      </c>
      <c r="C31" s="51" t="s">
        <v>53</v>
      </c>
      <c r="D31" s="51" t="s">
        <v>72</v>
      </c>
      <c r="E31" s="51" t="s">
        <v>73</v>
      </c>
      <c r="F31" s="51" t="s">
        <v>361</v>
      </c>
      <c r="G31" s="60" t="s">
        <v>362</v>
      </c>
      <c r="H31" s="51" t="s">
        <v>45</v>
      </c>
      <c r="I31" s="51">
        <v>11.15</v>
      </c>
      <c r="J31" s="54" t="s">
        <v>82</v>
      </c>
      <c r="K31" s="51"/>
      <c r="L31" s="51"/>
      <c r="M31" s="51">
        <v>162</v>
      </c>
      <c r="N31" s="51">
        <v>0</v>
      </c>
      <c r="O31" s="51">
        <v>0</v>
      </c>
      <c r="P31" s="51">
        <v>162</v>
      </c>
      <c r="Q31" s="51">
        <v>0</v>
      </c>
      <c r="R31" s="51">
        <v>0</v>
      </c>
      <c r="S31" s="51">
        <v>0</v>
      </c>
      <c r="T31" s="51">
        <v>162</v>
      </c>
      <c r="U31" s="51">
        <v>0</v>
      </c>
      <c r="V31" s="51">
        <v>13</v>
      </c>
      <c r="W31" s="51"/>
      <c r="X31" s="60" t="s">
        <v>363</v>
      </c>
      <c r="Y31" s="51" t="s">
        <v>109</v>
      </c>
      <c r="Z31" s="51" t="s">
        <v>46</v>
      </c>
      <c r="AA31" s="51">
        <v>0</v>
      </c>
      <c r="AB31" s="61"/>
      <c r="AC31" s="62">
        <f t="shared" ref="AC31:AC42" si="0">V31*I31</f>
        <v>144.95000000000002</v>
      </c>
    </row>
    <row r="32" spans="1:29" s="62" customFormat="1" ht="75" x14ac:dyDescent="0.25">
      <c r="A32" s="51">
        <v>22</v>
      </c>
      <c r="B32" s="51" t="s">
        <v>71</v>
      </c>
      <c r="C32" s="51" t="s">
        <v>53</v>
      </c>
      <c r="D32" s="51" t="s">
        <v>364</v>
      </c>
      <c r="E32" s="51" t="s">
        <v>73</v>
      </c>
      <c r="F32" s="51" t="s">
        <v>365</v>
      </c>
      <c r="G32" s="60" t="s">
        <v>362</v>
      </c>
      <c r="H32" s="51" t="s">
        <v>45</v>
      </c>
      <c r="I32" s="52">
        <v>7.05</v>
      </c>
      <c r="J32" s="54" t="s">
        <v>82</v>
      </c>
      <c r="K32" s="51"/>
      <c r="L32" s="51"/>
      <c r="M32" s="51">
        <v>14</v>
      </c>
      <c r="N32" s="51">
        <v>0</v>
      </c>
      <c r="O32" s="51">
        <v>0</v>
      </c>
      <c r="P32" s="51">
        <v>14</v>
      </c>
      <c r="Q32" s="51">
        <v>0</v>
      </c>
      <c r="R32" s="51">
        <v>0</v>
      </c>
      <c r="S32" s="51">
        <v>0</v>
      </c>
      <c r="T32" s="51">
        <v>14</v>
      </c>
      <c r="U32" s="51">
        <v>0</v>
      </c>
      <c r="V32" s="51">
        <v>3</v>
      </c>
      <c r="W32" s="51"/>
      <c r="X32" s="60" t="s">
        <v>366</v>
      </c>
      <c r="Y32" s="51" t="s">
        <v>109</v>
      </c>
      <c r="Z32" s="51" t="s">
        <v>46</v>
      </c>
      <c r="AA32" s="51">
        <v>0</v>
      </c>
      <c r="AB32" s="61"/>
      <c r="AC32" s="62">
        <f t="shared" si="0"/>
        <v>21.15</v>
      </c>
    </row>
    <row r="33" spans="1:29" s="62" customFormat="1" ht="75" x14ac:dyDescent="0.25">
      <c r="A33" s="127">
        <v>23</v>
      </c>
      <c r="B33" s="51" t="s">
        <v>47</v>
      </c>
      <c r="C33" s="51" t="s">
        <v>48</v>
      </c>
      <c r="D33" s="51" t="s">
        <v>367</v>
      </c>
      <c r="E33" s="51" t="s">
        <v>73</v>
      </c>
      <c r="F33" s="51" t="s">
        <v>368</v>
      </c>
      <c r="G33" s="60" t="s">
        <v>369</v>
      </c>
      <c r="H33" s="51" t="s">
        <v>45</v>
      </c>
      <c r="I33" s="51">
        <v>0.8</v>
      </c>
      <c r="J33" s="54" t="s">
        <v>82</v>
      </c>
      <c r="K33" s="51"/>
      <c r="L33" s="51"/>
      <c r="M33" s="51">
        <v>10</v>
      </c>
      <c r="N33" s="51">
        <v>0</v>
      </c>
      <c r="O33" s="51">
        <v>0</v>
      </c>
      <c r="P33" s="51">
        <v>10</v>
      </c>
      <c r="Q33" s="51">
        <v>0</v>
      </c>
      <c r="R33" s="51">
        <v>0</v>
      </c>
      <c r="S33" s="51">
        <v>0</v>
      </c>
      <c r="T33" s="51">
        <v>10</v>
      </c>
      <c r="U33" s="51">
        <v>0</v>
      </c>
      <c r="V33" s="51">
        <v>14</v>
      </c>
      <c r="W33" s="51"/>
      <c r="X33" s="60" t="s">
        <v>370</v>
      </c>
      <c r="Y33" s="51" t="s">
        <v>109</v>
      </c>
      <c r="Z33" s="51" t="s">
        <v>46</v>
      </c>
      <c r="AA33" s="51">
        <v>0</v>
      </c>
      <c r="AB33" s="61"/>
      <c r="AC33" s="62">
        <f t="shared" si="0"/>
        <v>11.200000000000001</v>
      </c>
    </row>
    <row r="34" spans="1:29" s="62" customFormat="1" ht="75" x14ac:dyDescent="0.25">
      <c r="A34" s="127">
        <v>24</v>
      </c>
      <c r="B34" s="51" t="s">
        <v>47</v>
      </c>
      <c r="C34" s="51" t="s">
        <v>40</v>
      </c>
      <c r="D34" s="51" t="s">
        <v>200</v>
      </c>
      <c r="E34" s="51" t="s">
        <v>73</v>
      </c>
      <c r="F34" s="51" t="s">
        <v>371</v>
      </c>
      <c r="G34" s="60" t="s">
        <v>372</v>
      </c>
      <c r="H34" s="51" t="s">
        <v>45</v>
      </c>
      <c r="I34" s="51">
        <v>4.5330000000000004</v>
      </c>
      <c r="J34" s="54" t="s">
        <v>82</v>
      </c>
      <c r="K34" s="51"/>
      <c r="L34" s="51"/>
      <c r="M34" s="51">
        <v>9</v>
      </c>
      <c r="N34" s="51">
        <v>0</v>
      </c>
      <c r="O34" s="51">
        <v>0</v>
      </c>
      <c r="P34" s="51">
        <v>7</v>
      </c>
      <c r="Q34" s="51">
        <v>0</v>
      </c>
      <c r="R34" s="51">
        <v>0</v>
      </c>
      <c r="S34" s="51">
        <v>7</v>
      </c>
      <c r="T34" s="51">
        <v>0</v>
      </c>
      <c r="U34" s="51">
        <v>2</v>
      </c>
      <c r="V34" s="51">
        <v>28</v>
      </c>
      <c r="W34" s="51"/>
      <c r="X34" s="60" t="s">
        <v>373</v>
      </c>
      <c r="Y34" s="60" t="s">
        <v>57</v>
      </c>
      <c r="Z34" s="51" t="s">
        <v>46</v>
      </c>
      <c r="AA34" s="51">
        <v>0</v>
      </c>
      <c r="AB34" s="61"/>
      <c r="AC34" s="62">
        <f t="shared" si="0"/>
        <v>126.92400000000001</v>
      </c>
    </row>
    <row r="35" spans="1:29" s="62" customFormat="1" ht="75" x14ac:dyDescent="0.25">
      <c r="A35" s="51">
        <v>25</v>
      </c>
      <c r="B35" s="51" t="s">
        <v>47</v>
      </c>
      <c r="C35" s="51" t="s">
        <v>40</v>
      </c>
      <c r="D35" s="51" t="s">
        <v>200</v>
      </c>
      <c r="E35" s="51" t="s">
        <v>73</v>
      </c>
      <c r="F35" s="51" t="s">
        <v>374</v>
      </c>
      <c r="G35" s="51" t="s">
        <v>375</v>
      </c>
      <c r="H35" s="51" t="s">
        <v>45</v>
      </c>
      <c r="I35" s="51">
        <v>0.48</v>
      </c>
      <c r="J35" s="54" t="s">
        <v>82</v>
      </c>
      <c r="K35" s="51"/>
      <c r="L35" s="51"/>
      <c r="M35" s="51">
        <v>9</v>
      </c>
      <c r="N35" s="51">
        <v>0</v>
      </c>
      <c r="O35" s="51">
        <v>0</v>
      </c>
      <c r="P35" s="51">
        <v>7</v>
      </c>
      <c r="Q35" s="51">
        <v>0</v>
      </c>
      <c r="R35" s="51">
        <v>0</v>
      </c>
      <c r="S35" s="51">
        <v>7</v>
      </c>
      <c r="T35" s="51">
        <v>0</v>
      </c>
      <c r="U35" s="51">
        <v>2</v>
      </c>
      <c r="V35" s="51">
        <v>12</v>
      </c>
      <c r="W35" s="51"/>
      <c r="X35" s="60" t="s">
        <v>376</v>
      </c>
      <c r="Y35" s="51" t="s">
        <v>57</v>
      </c>
      <c r="Z35" s="51">
        <v>4.21</v>
      </c>
      <c r="AA35" s="51">
        <v>0</v>
      </c>
      <c r="AB35" s="61"/>
      <c r="AC35" s="62">
        <f t="shared" si="0"/>
        <v>5.76</v>
      </c>
    </row>
    <row r="36" spans="1:29" s="62" customFormat="1" ht="75" x14ac:dyDescent="0.25">
      <c r="A36" s="127">
        <v>26</v>
      </c>
      <c r="B36" s="60" t="s">
        <v>377</v>
      </c>
      <c r="C36" s="60" t="s">
        <v>161</v>
      </c>
      <c r="D36" s="60" t="s">
        <v>379</v>
      </c>
      <c r="E36" s="51">
        <v>110</v>
      </c>
      <c r="F36" s="60" t="s">
        <v>380</v>
      </c>
      <c r="G36" s="60" t="s">
        <v>381</v>
      </c>
      <c r="H36" s="51" t="s">
        <v>45</v>
      </c>
      <c r="I36" s="51">
        <v>0.51600000000000001</v>
      </c>
      <c r="J36" s="54" t="s">
        <v>82</v>
      </c>
      <c r="K36" s="51"/>
      <c r="L36" s="51"/>
      <c r="M36" s="51">
        <v>10</v>
      </c>
      <c r="N36" s="51">
        <v>0</v>
      </c>
      <c r="O36" s="51">
        <v>5</v>
      </c>
      <c r="P36" s="51">
        <v>0</v>
      </c>
      <c r="Q36" s="51">
        <v>0</v>
      </c>
      <c r="R36" s="51">
        <v>0</v>
      </c>
      <c r="S36" s="51">
        <v>5</v>
      </c>
      <c r="T36" s="51">
        <v>0</v>
      </c>
      <c r="U36" s="51">
        <v>5</v>
      </c>
      <c r="V36" s="51">
        <v>22</v>
      </c>
      <c r="W36" s="51"/>
      <c r="X36" s="60" t="s">
        <v>382</v>
      </c>
      <c r="Y36" s="136" t="s">
        <v>70</v>
      </c>
      <c r="Z36" s="51">
        <v>4.21</v>
      </c>
      <c r="AA36" s="51">
        <v>1</v>
      </c>
      <c r="AB36" s="61"/>
      <c r="AC36" s="62">
        <f t="shared" si="0"/>
        <v>11.352</v>
      </c>
    </row>
    <row r="37" spans="1:29" s="62" customFormat="1" ht="75" x14ac:dyDescent="0.25">
      <c r="A37" s="127">
        <v>27</v>
      </c>
      <c r="B37" s="60" t="s">
        <v>377</v>
      </c>
      <c r="C37" s="60" t="s">
        <v>161</v>
      </c>
      <c r="D37" s="60" t="s">
        <v>379</v>
      </c>
      <c r="E37" s="51">
        <v>110</v>
      </c>
      <c r="F37" s="60" t="s">
        <v>380</v>
      </c>
      <c r="G37" s="60" t="s">
        <v>383</v>
      </c>
      <c r="H37" s="51" t="s">
        <v>45</v>
      </c>
      <c r="I37" s="52">
        <v>3.516</v>
      </c>
      <c r="J37" s="54" t="s">
        <v>82</v>
      </c>
      <c r="K37" s="51"/>
      <c r="L37" s="51"/>
      <c r="M37" s="51">
        <v>1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1</v>
      </c>
      <c r="V37" s="51">
        <v>22</v>
      </c>
      <c r="W37" s="51"/>
      <c r="X37" s="60" t="s">
        <v>384</v>
      </c>
      <c r="Y37" s="51" t="s">
        <v>109</v>
      </c>
      <c r="Z37" s="51">
        <v>4.21</v>
      </c>
      <c r="AA37" s="51">
        <v>0</v>
      </c>
      <c r="AB37" s="61"/>
      <c r="AC37" s="62">
        <f t="shared" si="0"/>
        <v>77.352000000000004</v>
      </c>
    </row>
    <row r="38" spans="1:29" s="62" customFormat="1" ht="75" x14ac:dyDescent="0.25">
      <c r="A38" s="51">
        <v>28</v>
      </c>
      <c r="B38" s="51" t="s">
        <v>47</v>
      </c>
      <c r="C38" s="51" t="s">
        <v>40</v>
      </c>
      <c r="D38" s="51" t="s">
        <v>200</v>
      </c>
      <c r="E38" s="51" t="s">
        <v>73</v>
      </c>
      <c r="F38" s="51" t="s">
        <v>385</v>
      </c>
      <c r="G38" s="51" t="s">
        <v>386</v>
      </c>
      <c r="H38" s="51" t="s">
        <v>45</v>
      </c>
      <c r="I38" s="51">
        <v>1.73</v>
      </c>
      <c r="J38" s="54" t="s">
        <v>82</v>
      </c>
      <c r="K38" s="51"/>
      <c r="L38" s="51"/>
      <c r="M38" s="51">
        <v>9</v>
      </c>
      <c r="N38" s="51">
        <v>0</v>
      </c>
      <c r="O38" s="51">
        <v>0</v>
      </c>
      <c r="P38" s="51">
        <v>7</v>
      </c>
      <c r="Q38" s="51">
        <v>0</v>
      </c>
      <c r="R38" s="51">
        <v>0</v>
      </c>
      <c r="S38" s="51">
        <v>7</v>
      </c>
      <c r="T38" s="51">
        <v>0</v>
      </c>
      <c r="U38" s="51">
        <v>2</v>
      </c>
      <c r="V38" s="51">
        <v>12</v>
      </c>
      <c r="W38" s="51"/>
      <c r="X38" s="60" t="s">
        <v>387</v>
      </c>
      <c r="Y38" s="51" t="s">
        <v>109</v>
      </c>
      <c r="Z38" s="51" t="s">
        <v>46</v>
      </c>
      <c r="AA38" s="51">
        <v>0</v>
      </c>
      <c r="AB38" s="61"/>
      <c r="AC38" s="62">
        <f t="shared" si="0"/>
        <v>20.759999999999998</v>
      </c>
    </row>
    <row r="39" spans="1:29" s="62" customFormat="1" ht="75" x14ac:dyDescent="0.25">
      <c r="A39" s="127">
        <v>29</v>
      </c>
      <c r="B39" s="127" t="s">
        <v>71</v>
      </c>
      <c r="C39" s="127" t="s">
        <v>53</v>
      </c>
      <c r="D39" s="127" t="s">
        <v>271</v>
      </c>
      <c r="E39" s="127">
        <v>35</v>
      </c>
      <c r="F39" s="128" t="s">
        <v>388</v>
      </c>
      <c r="G39" s="128" t="s">
        <v>459</v>
      </c>
      <c r="H39" s="128" t="s">
        <v>75</v>
      </c>
      <c r="I39" s="127">
        <v>0.41599999999999998</v>
      </c>
      <c r="J39" s="54" t="s">
        <v>82</v>
      </c>
      <c r="K39" s="127"/>
      <c r="L39" s="127"/>
      <c r="M39" s="127">
        <v>15</v>
      </c>
      <c r="N39" s="127">
        <v>0</v>
      </c>
      <c r="O39" s="127">
        <v>0</v>
      </c>
      <c r="P39" s="127">
        <v>15</v>
      </c>
      <c r="Q39" s="127">
        <v>0</v>
      </c>
      <c r="R39" s="127">
        <v>0</v>
      </c>
      <c r="S39" s="127">
        <v>0</v>
      </c>
      <c r="T39" s="127">
        <v>15</v>
      </c>
      <c r="U39" s="127">
        <v>0</v>
      </c>
      <c r="V39" s="127">
        <v>15</v>
      </c>
      <c r="W39" s="127"/>
      <c r="X39" s="127"/>
      <c r="Y39" s="127"/>
      <c r="Z39" s="127"/>
      <c r="AA39" s="127">
        <v>1</v>
      </c>
      <c r="AB39" s="61"/>
    </row>
    <row r="40" spans="1:29" s="62" customFormat="1" ht="75" x14ac:dyDescent="0.25">
      <c r="A40" s="127">
        <v>30</v>
      </c>
      <c r="B40" s="51" t="s">
        <v>47</v>
      </c>
      <c r="C40" s="51" t="s">
        <v>40</v>
      </c>
      <c r="D40" s="51" t="s">
        <v>390</v>
      </c>
      <c r="E40" s="51" t="s">
        <v>42</v>
      </c>
      <c r="F40" s="51" t="s">
        <v>391</v>
      </c>
      <c r="G40" s="51" t="s">
        <v>392</v>
      </c>
      <c r="H40" s="51" t="s">
        <v>45</v>
      </c>
      <c r="I40" s="51">
        <v>0.42</v>
      </c>
      <c r="J40" s="54" t="s">
        <v>82</v>
      </c>
      <c r="K40" s="51"/>
      <c r="L40" s="51"/>
      <c r="M40" s="51">
        <v>7</v>
      </c>
      <c r="N40" s="51">
        <v>0</v>
      </c>
      <c r="O40" s="51">
        <v>0</v>
      </c>
      <c r="P40" s="51">
        <v>7</v>
      </c>
      <c r="Q40" s="51">
        <v>0</v>
      </c>
      <c r="R40" s="51">
        <v>0</v>
      </c>
      <c r="S40" s="51">
        <v>7</v>
      </c>
      <c r="T40" s="51">
        <v>0</v>
      </c>
      <c r="U40" s="51">
        <v>0</v>
      </c>
      <c r="V40" s="51">
        <v>8</v>
      </c>
      <c r="W40" s="51"/>
      <c r="X40" s="60" t="s">
        <v>393</v>
      </c>
      <c r="Y40" s="51" t="s">
        <v>109</v>
      </c>
      <c r="Z40" s="51" t="s">
        <v>46</v>
      </c>
      <c r="AA40" s="51">
        <v>0</v>
      </c>
      <c r="AB40" s="61"/>
      <c r="AC40" s="62">
        <f t="shared" si="0"/>
        <v>3.36</v>
      </c>
    </row>
    <row r="41" spans="1:29" s="62" customFormat="1" ht="75" x14ac:dyDescent="0.25">
      <c r="A41" s="51">
        <v>31</v>
      </c>
      <c r="B41" s="51" t="s">
        <v>47</v>
      </c>
      <c r="C41" s="51" t="s">
        <v>40</v>
      </c>
      <c r="D41" s="51" t="s">
        <v>394</v>
      </c>
      <c r="E41" s="51" t="s">
        <v>42</v>
      </c>
      <c r="F41" s="51" t="s">
        <v>391</v>
      </c>
      <c r="G41" s="51" t="s">
        <v>392</v>
      </c>
      <c r="H41" s="51" t="s">
        <v>45</v>
      </c>
      <c r="I41" s="51">
        <v>0.42</v>
      </c>
      <c r="J41" s="54" t="s">
        <v>82</v>
      </c>
      <c r="K41" s="51"/>
      <c r="L41" s="51"/>
      <c r="M41" s="51">
        <v>5</v>
      </c>
      <c r="N41" s="51">
        <v>0</v>
      </c>
      <c r="O41" s="51">
        <v>0</v>
      </c>
      <c r="P41" s="51">
        <v>5</v>
      </c>
      <c r="Q41" s="51">
        <v>0</v>
      </c>
      <c r="R41" s="51">
        <v>0</v>
      </c>
      <c r="S41" s="51">
        <v>5</v>
      </c>
      <c r="T41" s="51">
        <v>0</v>
      </c>
      <c r="U41" s="51">
        <v>0</v>
      </c>
      <c r="V41" s="51">
        <v>11</v>
      </c>
      <c r="W41" s="51"/>
      <c r="X41" s="60" t="s">
        <v>395</v>
      </c>
      <c r="Y41" s="51" t="s">
        <v>109</v>
      </c>
      <c r="Z41" s="51" t="s">
        <v>46</v>
      </c>
      <c r="AA41" s="51">
        <v>0</v>
      </c>
      <c r="AB41" s="61"/>
      <c r="AC41" s="62">
        <f t="shared" si="0"/>
        <v>4.62</v>
      </c>
    </row>
    <row r="42" spans="1:29" s="62" customFormat="1" ht="75" x14ac:dyDescent="0.25">
      <c r="A42" s="127">
        <v>32</v>
      </c>
      <c r="B42" s="51" t="s">
        <v>47</v>
      </c>
      <c r="C42" s="51" t="s">
        <v>48</v>
      </c>
      <c r="D42" s="51" t="s">
        <v>396</v>
      </c>
      <c r="E42" s="51" t="s">
        <v>42</v>
      </c>
      <c r="F42" s="51" t="s">
        <v>391</v>
      </c>
      <c r="G42" s="51" t="s">
        <v>392</v>
      </c>
      <c r="H42" s="51" t="s">
        <v>45</v>
      </c>
      <c r="I42" s="51">
        <v>0.42</v>
      </c>
      <c r="J42" s="54" t="s">
        <v>82</v>
      </c>
      <c r="K42" s="51"/>
      <c r="L42" s="51"/>
      <c r="M42" s="51">
        <v>48</v>
      </c>
      <c r="N42" s="51">
        <v>0</v>
      </c>
      <c r="O42" s="51">
        <v>0</v>
      </c>
      <c r="P42" s="51">
        <v>47</v>
      </c>
      <c r="Q42" s="51">
        <v>0</v>
      </c>
      <c r="R42" s="51">
        <v>0</v>
      </c>
      <c r="S42" s="51">
        <v>12</v>
      </c>
      <c r="T42" s="51">
        <v>35</v>
      </c>
      <c r="U42" s="51">
        <v>1</v>
      </c>
      <c r="V42" s="51">
        <v>21</v>
      </c>
      <c r="W42" s="51"/>
      <c r="X42" s="60" t="s">
        <v>397</v>
      </c>
      <c r="Y42" s="51" t="s">
        <v>109</v>
      </c>
      <c r="Z42" s="51" t="s">
        <v>46</v>
      </c>
      <c r="AA42" s="51">
        <v>0</v>
      </c>
      <c r="AB42" s="61"/>
      <c r="AC42" s="62">
        <f t="shared" si="0"/>
        <v>8.82</v>
      </c>
    </row>
    <row r="43" spans="1:29" s="62" customFormat="1" ht="75" x14ac:dyDescent="0.25">
      <c r="A43" s="127">
        <v>33</v>
      </c>
      <c r="B43" s="127" t="s">
        <v>71</v>
      </c>
      <c r="C43" s="127" t="s">
        <v>53</v>
      </c>
      <c r="D43" s="127" t="s">
        <v>398</v>
      </c>
      <c r="E43" s="127">
        <v>0.38</v>
      </c>
      <c r="F43" s="127" t="s">
        <v>399</v>
      </c>
      <c r="G43" s="127" t="s">
        <v>400</v>
      </c>
      <c r="H43" s="127" t="s">
        <v>75</v>
      </c>
      <c r="I43" s="129">
        <v>1</v>
      </c>
      <c r="J43" s="127" t="s">
        <v>74</v>
      </c>
      <c r="K43" s="127"/>
      <c r="L43" s="127"/>
      <c r="M43" s="127">
        <v>8</v>
      </c>
      <c r="N43" s="127">
        <v>0</v>
      </c>
      <c r="O43" s="127">
        <v>0</v>
      </c>
      <c r="P43" s="127">
        <v>8</v>
      </c>
      <c r="Q43" s="127">
        <v>0</v>
      </c>
      <c r="R43" s="127">
        <v>0</v>
      </c>
      <c r="S43" s="127">
        <v>0</v>
      </c>
      <c r="T43" s="127">
        <v>8</v>
      </c>
      <c r="U43" s="127">
        <v>0</v>
      </c>
      <c r="V43" s="127">
        <v>6</v>
      </c>
      <c r="W43" s="127"/>
      <c r="X43" s="128"/>
      <c r="Y43" s="127"/>
      <c r="Z43" s="127"/>
      <c r="AA43" s="127">
        <v>1</v>
      </c>
      <c r="AB43" s="61"/>
    </row>
    <row r="44" spans="1:29" s="62" customFormat="1" ht="75" x14ac:dyDescent="0.25">
      <c r="A44" s="51">
        <v>34</v>
      </c>
      <c r="B44" s="127" t="s">
        <v>71</v>
      </c>
      <c r="C44" s="127" t="s">
        <v>53</v>
      </c>
      <c r="D44" s="127" t="s">
        <v>401</v>
      </c>
      <c r="E44" s="51" t="s">
        <v>73</v>
      </c>
      <c r="F44" s="127" t="s">
        <v>402</v>
      </c>
      <c r="G44" s="127" t="s">
        <v>403</v>
      </c>
      <c r="H44" s="127" t="s">
        <v>75</v>
      </c>
      <c r="I44" s="129">
        <v>7.6660000000000004</v>
      </c>
      <c r="J44" s="127" t="s">
        <v>74</v>
      </c>
      <c r="K44" s="127"/>
      <c r="L44" s="127"/>
      <c r="M44" s="127">
        <v>56</v>
      </c>
      <c r="N44" s="127">
        <v>0</v>
      </c>
      <c r="O44" s="127">
        <v>0</v>
      </c>
      <c r="P44" s="127">
        <v>56</v>
      </c>
      <c r="Q44" s="127">
        <v>0</v>
      </c>
      <c r="R44" s="127">
        <v>0</v>
      </c>
      <c r="S44" s="127">
        <v>0</v>
      </c>
      <c r="T44" s="127">
        <v>56</v>
      </c>
      <c r="U44" s="127">
        <v>0</v>
      </c>
      <c r="V44" s="127">
        <v>23</v>
      </c>
      <c r="W44" s="127"/>
      <c r="X44" s="128"/>
      <c r="Y44" s="127"/>
      <c r="Z44" s="127"/>
      <c r="AA44" s="127">
        <v>1</v>
      </c>
      <c r="AB44" s="61"/>
    </row>
    <row r="45" spans="1:29" s="62" customFormat="1" ht="75" x14ac:dyDescent="0.25">
      <c r="A45" s="127">
        <v>35</v>
      </c>
      <c r="B45" s="127" t="s">
        <v>71</v>
      </c>
      <c r="C45" s="127" t="s">
        <v>53</v>
      </c>
      <c r="D45" s="127" t="s">
        <v>398</v>
      </c>
      <c r="E45" s="127">
        <v>0.38</v>
      </c>
      <c r="F45" s="127" t="s">
        <v>404</v>
      </c>
      <c r="G45" s="127" t="s">
        <v>405</v>
      </c>
      <c r="H45" s="127" t="s">
        <v>75</v>
      </c>
      <c r="I45" s="129">
        <v>1</v>
      </c>
      <c r="J45" s="127" t="s">
        <v>74</v>
      </c>
      <c r="K45" s="127"/>
      <c r="L45" s="127"/>
      <c r="M45" s="127">
        <v>8</v>
      </c>
      <c r="N45" s="127">
        <v>0</v>
      </c>
      <c r="O45" s="127">
        <v>0</v>
      </c>
      <c r="P45" s="127">
        <v>8</v>
      </c>
      <c r="Q45" s="127">
        <v>0</v>
      </c>
      <c r="R45" s="127">
        <v>0</v>
      </c>
      <c r="S45" s="127">
        <v>0</v>
      </c>
      <c r="T45" s="127">
        <v>8</v>
      </c>
      <c r="U45" s="127">
        <v>0</v>
      </c>
      <c r="V45" s="127">
        <v>6</v>
      </c>
      <c r="W45" s="127"/>
      <c r="X45" s="128"/>
      <c r="Y45" s="127"/>
      <c r="Z45" s="127"/>
      <c r="AA45" s="127">
        <v>1</v>
      </c>
      <c r="AB45" s="61"/>
    </row>
    <row r="46" spans="1:29" s="62" customFormat="1" ht="75" x14ac:dyDescent="0.25">
      <c r="A46" s="127">
        <v>36</v>
      </c>
      <c r="B46" s="51" t="s">
        <v>47</v>
      </c>
      <c r="C46" s="51" t="s">
        <v>48</v>
      </c>
      <c r="D46" s="51" t="s">
        <v>406</v>
      </c>
      <c r="E46" s="51" t="s">
        <v>73</v>
      </c>
      <c r="F46" s="51" t="s">
        <v>407</v>
      </c>
      <c r="G46" s="51" t="s">
        <v>408</v>
      </c>
      <c r="H46" s="51" t="s">
        <v>45</v>
      </c>
      <c r="I46" s="51">
        <v>4.17</v>
      </c>
      <c r="J46" s="127" t="s">
        <v>74</v>
      </c>
      <c r="K46" s="51"/>
      <c r="L46" s="51"/>
      <c r="M46" s="51">
        <v>7</v>
      </c>
      <c r="N46" s="51">
        <v>0</v>
      </c>
      <c r="O46" s="51">
        <v>0</v>
      </c>
      <c r="P46" s="51">
        <v>7</v>
      </c>
      <c r="Q46" s="51">
        <v>0</v>
      </c>
      <c r="R46" s="51">
        <v>0</v>
      </c>
      <c r="S46" s="51">
        <v>0</v>
      </c>
      <c r="T46" s="51">
        <v>7</v>
      </c>
      <c r="U46" s="51">
        <v>0</v>
      </c>
      <c r="V46" s="51">
        <v>19</v>
      </c>
      <c r="W46" s="51"/>
      <c r="X46" s="60" t="s">
        <v>409</v>
      </c>
      <c r="Y46" s="51" t="s">
        <v>109</v>
      </c>
      <c r="Z46" s="51" t="s">
        <v>46</v>
      </c>
      <c r="AA46" s="51">
        <v>0</v>
      </c>
      <c r="AB46" s="61"/>
      <c r="AC46" s="62">
        <f t="shared" ref="AC46:AC48" si="1">V46*I46</f>
        <v>79.23</v>
      </c>
    </row>
    <row r="47" spans="1:29" s="62" customFormat="1" ht="75" x14ac:dyDescent="0.25">
      <c r="A47" s="51">
        <v>37</v>
      </c>
      <c r="B47" s="51" t="s">
        <v>410</v>
      </c>
      <c r="C47" s="51" t="s">
        <v>53</v>
      </c>
      <c r="D47" s="51" t="s">
        <v>411</v>
      </c>
      <c r="E47" s="51" t="s">
        <v>73</v>
      </c>
      <c r="F47" s="51" t="s">
        <v>412</v>
      </c>
      <c r="G47" s="60" t="s">
        <v>413</v>
      </c>
      <c r="H47" s="51" t="s">
        <v>45</v>
      </c>
      <c r="I47" s="52">
        <v>17</v>
      </c>
      <c r="J47" s="127" t="s">
        <v>74</v>
      </c>
      <c r="K47" s="51"/>
      <c r="L47" s="51"/>
      <c r="M47" s="51">
        <v>3</v>
      </c>
      <c r="N47" s="51">
        <v>0</v>
      </c>
      <c r="O47" s="51">
        <v>0</v>
      </c>
      <c r="P47" s="51">
        <v>3</v>
      </c>
      <c r="Q47" s="51">
        <v>0</v>
      </c>
      <c r="R47" s="51">
        <v>0</v>
      </c>
      <c r="S47" s="51">
        <v>0</v>
      </c>
      <c r="T47" s="51">
        <v>3</v>
      </c>
      <c r="U47" s="51">
        <v>0</v>
      </c>
      <c r="V47" s="51">
        <v>12</v>
      </c>
      <c r="W47" s="51"/>
      <c r="X47" s="60" t="s">
        <v>414</v>
      </c>
      <c r="Y47" s="51" t="s">
        <v>109</v>
      </c>
      <c r="Z47" s="51" t="s">
        <v>46</v>
      </c>
      <c r="AA47" s="51">
        <v>0</v>
      </c>
      <c r="AB47" s="61"/>
      <c r="AC47" s="62">
        <f t="shared" si="1"/>
        <v>204</v>
      </c>
    </row>
    <row r="48" spans="1:29" s="62" customFormat="1" ht="75" x14ac:dyDescent="0.25">
      <c r="A48" s="127">
        <v>38</v>
      </c>
      <c r="B48" s="51" t="s">
        <v>160</v>
      </c>
      <c r="C48" s="51" t="s">
        <v>53</v>
      </c>
      <c r="D48" s="51" t="s">
        <v>415</v>
      </c>
      <c r="E48" s="51" t="s">
        <v>236</v>
      </c>
      <c r="F48" s="51" t="s">
        <v>416</v>
      </c>
      <c r="G48" s="51" t="s">
        <v>417</v>
      </c>
      <c r="H48" s="51" t="s">
        <v>45</v>
      </c>
      <c r="I48" s="51">
        <v>0.25</v>
      </c>
      <c r="J48" s="127" t="s">
        <v>74</v>
      </c>
      <c r="K48" s="51"/>
      <c r="L48" s="51"/>
      <c r="M48" s="51">
        <v>7</v>
      </c>
      <c r="N48" s="51">
        <v>0</v>
      </c>
      <c r="O48" s="51">
        <v>0</v>
      </c>
      <c r="P48" s="51">
        <v>7</v>
      </c>
      <c r="Q48" s="51">
        <v>0</v>
      </c>
      <c r="R48" s="51">
        <v>0</v>
      </c>
      <c r="S48" s="51">
        <v>7</v>
      </c>
      <c r="T48" s="51">
        <v>0</v>
      </c>
      <c r="U48" s="51">
        <v>0</v>
      </c>
      <c r="V48" s="51">
        <v>22</v>
      </c>
      <c r="W48" s="51"/>
      <c r="X48" s="60" t="s">
        <v>418</v>
      </c>
      <c r="Y48" s="51" t="s">
        <v>109</v>
      </c>
      <c r="Z48" s="51" t="s">
        <v>46</v>
      </c>
      <c r="AA48" s="51">
        <v>0</v>
      </c>
      <c r="AB48" s="61"/>
      <c r="AC48" s="62">
        <f t="shared" si="1"/>
        <v>5.5</v>
      </c>
    </row>
    <row r="49" spans="1:29" s="62" customFormat="1" ht="75" x14ac:dyDescent="0.25">
      <c r="A49" s="127">
        <v>39</v>
      </c>
      <c r="B49" s="127" t="s">
        <v>71</v>
      </c>
      <c r="C49" s="127" t="s">
        <v>53</v>
      </c>
      <c r="D49" s="127" t="s">
        <v>401</v>
      </c>
      <c r="E49" s="51" t="s">
        <v>73</v>
      </c>
      <c r="F49" s="127" t="s">
        <v>419</v>
      </c>
      <c r="G49" s="127" t="s">
        <v>420</v>
      </c>
      <c r="H49" s="127" t="s">
        <v>75</v>
      </c>
      <c r="I49" s="129">
        <v>12.5</v>
      </c>
      <c r="J49" s="127" t="s">
        <v>74</v>
      </c>
      <c r="K49" s="127"/>
      <c r="L49" s="127"/>
      <c r="M49" s="127">
        <v>56</v>
      </c>
      <c r="N49" s="127">
        <v>0</v>
      </c>
      <c r="O49" s="127">
        <v>0</v>
      </c>
      <c r="P49" s="127">
        <v>56</v>
      </c>
      <c r="Q49" s="127">
        <v>0</v>
      </c>
      <c r="R49" s="127">
        <v>0</v>
      </c>
      <c r="S49" s="127">
        <v>0</v>
      </c>
      <c r="T49" s="127">
        <v>56</v>
      </c>
      <c r="U49" s="127">
        <v>0</v>
      </c>
      <c r="V49" s="127">
        <v>23</v>
      </c>
      <c r="W49" s="127"/>
      <c r="X49" s="128"/>
      <c r="Y49" s="127"/>
      <c r="Z49" s="127"/>
      <c r="AA49" s="127">
        <v>1</v>
      </c>
      <c r="AB49" s="61"/>
    </row>
    <row r="50" spans="1:29" s="62" customFormat="1" ht="75" x14ac:dyDescent="0.25">
      <c r="A50" s="51">
        <v>40</v>
      </c>
      <c r="B50" s="127" t="s">
        <v>71</v>
      </c>
      <c r="C50" s="127" t="s">
        <v>53</v>
      </c>
      <c r="D50" s="127" t="s">
        <v>421</v>
      </c>
      <c r="E50" s="127">
        <v>0.38</v>
      </c>
      <c r="F50" s="127" t="s">
        <v>422</v>
      </c>
      <c r="G50" s="127" t="s">
        <v>423</v>
      </c>
      <c r="H50" s="127" t="s">
        <v>75</v>
      </c>
      <c r="I50" s="129">
        <v>0.5</v>
      </c>
      <c r="J50" s="127" t="s">
        <v>74</v>
      </c>
      <c r="K50" s="127"/>
      <c r="L50" s="127"/>
      <c r="M50" s="127">
        <v>8</v>
      </c>
      <c r="N50" s="127">
        <v>0</v>
      </c>
      <c r="O50" s="127">
        <v>0</v>
      </c>
      <c r="P50" s="127">
        <v>8</v>
      </c>
      <c r="Q50" s="127">
        <v>0</v>
      </c>
      <c r="R50" s="127">
        <v>0</v>
      </c>
      <c r="S50" s="127">
        <v>0</v>
      </c>
      <c r="T50" s="127">
        <v>8</v>
      </c>
      <c r="U50" s="127">
        <v>0</v>
      </c>
      <c r="V50" s="127">
        <v>6</v>
      </c>
      <c r="W50" s="127"/>
      <c r="X50" s="128"/>
      <c r="Y50" s="127"/>
      <c r="Z50" s="127"/>
      <c r="AA50" s="127">
        <v>1</v>
      </c>
      <c r="AB50" s="61"/>
    </row>
    <row r="51" spans="1:29" s="62" customFormat="1" ht="75" x14ac:dyDescent="0.25">
      <c r="A51" s="127">
        <v>41</v>
      </c>
      <c r="B51" s="127" t="s">
        <v>71</v>
      </c>
      <c r="C51" s="127" t="s">
        <v>53</v>
      </c>
      <c r="D51" s="127" t="s">
        <v>401</v>
      </c>
      <c r="E51" s="51" t="s">
        <v>73</v>
      </c>
      <c r="F51" s="127" t="s">
        <v>424</v>
      </c>
      <c r="G51" s="127" t="s">
        <v>425</v>
      </c>
      <c r="H51" s="127" t="s">
        <v>75</v>
      </c>
      <c r="I51" s="129">
        <v>11.833</v>
      </c>
      <c r="J51" s="127" t="s">
        <v>74</v>
      </c>
      <c r="K51" s="127"/>
      <c r="L51" s="127"/>
      <c r="M51" s="127">
        <v>56</v>
      </c>
      <c r="N51" s="127">
        <v>0</v>
      </c>
      <c r="O51" s="127">
        <v>0</v>
      </c>
      <c r="P51" s="127">
        <v>56</v>
      </c>
      <c r="Q51" s="127">
        <v>0</v>
      </c>
      <c r="R51" s="127">
        <v>0</v>
      </c>
      <c r="S51" s="127">
        <v>0</v>
      </c>
      <c r="T51" s="127">
        <v>56</v>
      </c>
      <c r="U51" s="127">
        <v>0</v>
      </c>
      <c r="V51" s="127">
        <v>25</v>
      </c>
      <c r="W51" s="127"/>
      <c r="X51" s="128"/>
      <c r="Y51" s="127"/>
      <c r="Z51" s="127"/>
      <c r="AA51" s="127">
        <v>1</v>
      </c>
      <c r="AB51" s="61"/>
    </row>
    <row r="52" spans="1:29" s="62" customFormat="1" ht="75" x14ac:dyDescent="0.25">
      <c r="A52" s="127">
        <v>42</v>
      </c>
      <c r="B52" s="127" t="s">
        <v>71</v>
      </c>
      <c r="C52" s="127" t="s">
        <v>53</v>
      </c>
      <c r="D52" s="127" t="s">
        <v>426</v>
      </c>
      <c r="E52" s="127">
        <v>0.38</v>
      </c>
      <c r="F52" s="127" t="s">
        <v>427</v>
      </c>
      <c r="G52" s="127" t="s">
        <v>428</v>
      </c>
      <c r="H52" s="127" t="s">
        <v>75</v>
      </c>
      <c r="I52" s="129">
        <v>2.8330000000000002</v>
      </c>
      <c r="J52" s="127" t="s">
        <v>74</v>
      </c>
      <c r="K52" s="127"/>
      <c r="L52" s="127"/>
      <c r="M52" s="127">
        <v>8</v>
      </c>
      <c r="N52" s="127">
        <v>0</v>
      </c>
      <c r="O52" s="127">
        <v>0</v>
      </c>
      <c r="P52" s="127">
        <v>8</v>
      </c>
      <c r="Q52" s="127">
        <v>0</v>
      </c>
      <c r="R52" s="127">
        <v>0</v>
      </c>
      <c r="S52" s="127">
        <v>0</v>
      </c>
      <c r="T52" s="127">
        <v>8</v>
      </c>
      <c r="U52" s="127">
        <v>0</v>
      </c>
      <c r="V52" s="127">
        <v>12</v>
      </c>
      <c r="W52" s="127"/>
      <c r="X52" s="128"/>
      <c r="Y52" s="127"/>
      <c r="Z52" s="127"/>
      <c r="AA52" s="127">
        <v>1</v>
      </c>
      <c r="AB52" s="61"/>
    </row>
    <row r="53" spans="1:29" s="62" customFormat="1" ht="75" x14ac:dyDescent="0.25">
      <c r="A53" s="51">
        <v>43</v>
      </c>
      <c r="B53" s="127" t="s">
        <v>71</v>
      </c>
      <c r="C53" s="127" t="s">
        <v>53</v>
      </c>
      <c r="D53" s="127" t="s">
        <v>401</v>
      </c>
      <c r="E53" s="51" t="s">
        <v>73</v>
      </c>
      <c r="F53" s="127" t="s">
        <v>429</v>
      </c>
      <c r="G53" s="127" t="s">
        <v>430</v>
      </c>
      <c r="H53" s="127" t="s">
        <v>75</v>
      </c>
      <c r="I53" s="129">
        <v>5.6660000000000004</v>
      </c>
      <c r="J53" s="127" t="s">
        <v>74</v>
      </c>
      <c r="K53" s="127"/>
      <c r="L53" s="127"/>
      <c r="M53" s="127">
        <v>56</v>
      </c>
      <c r="N53" s="127">
        <v>0</v>
      </c>
      <c r="O53" s="127">
        <v>0</v>
      </c>
      <c r="P53" s="127">
        <v>56</v>
      </c>
      <c r="Q53" s="127">
        <v>0</v>
      </c>
      <c r="R53" s="127">
        <v>0</v>
      </c>
      <c r="S53" s="127">
        <v>0</v>
      </c>
      <c r="T53" s="127">
        <v>56</v>
      </c>
      <c r="U53" s="127">
        <v>0</v>
      </c>
      <c r="V53" s="127">
        <v>12</v>
      </c>
      <c r="W53" s="127"/>
      <c r="X53" s="128"/>
      <c r="Y53" s="127"/>
      <c r="Z53" s="127"/>
      <c r="AA53" s="127">
        <v>1</v>
      </c>
      <c r="AB53" s="61"/>
    </row>
    <row r="54" spans="1:29" s="62" customFormat="1" ht="75" x14ac:dyDescent="0.25">
      <c r="A54" s="127">
        <v>44</v>
      </c>
      <c r="B54" s="51" t="s">
        <v>71</v>
      </c>
      <c r="C54" s="51" t="s">
        <v>53</v>
      </c>
      <c r="D54" s="51" t="s">
        <v>284</v>
      </c>
      <c r="E54" s="51" t="s">
        <v>73</v>
      </c>
      <c r="F54" s="51" t="s">
        <v>431</v>
      </c>
      <c r="G54" s="51" t="s">
        <v>432</v>
      </c>
      <c r="H54" s="51" t="s">
        <v>45</v>
      </c>
      <c r="I54" s="51">
        <v>0.02</v>
      </c>
      <c r="J54" s="127" t="s">
        <v>74</v>
      </c>
      <c r="K54" s="51"/>
      <c r="L54" s="51"/>
      <c r="M54" s="51">
        <v>57</v>
      </c>
      <c r="N54" s="51">
        <v>0</v>
      </c>
      <c r="O54" s="51">
        <v>0</v>
      </c>
      <c r="P54" s="51">
        <v>57</v>
      </c>
      <c r="Q54" s="51">
        <v>0</v>
      </c>
      <c r="R54" s="51">
        <v>0</v>
      </c>
      <c r="S54" s="51">
        <v>0</v>
      </c>
      <c r="T54" s="51">
        <v>57</v>
      </c>
      <c r="U54" s="51">
        <v>0</v>
      </c>
      <c r="V54" s="51">
        <v>2</v>
      </c>
      <c r="W54" s="51"/>
      <c r="X54" s="60" t="s">
        <v>433</v>
      </c>
      <c r="Y54" s="51" t="s">
        <v>109</v>
      </c>
      <c r="Z54" s="51" t="s">
        <v>46</v>
      </c>
      <c r="AA54" s="51">
        <v>0</v>
      </c>
      <c r="AB54" s="61"/>
      <c r="AC54" s="62">
        <f t="shared" ref="AC54:AC60" si="2">V54*I54</f>
        <v>0.04</v>
      </c>
    </row>
    <row r="55" spans="1:29" s="62" customFormat="1" ht="75" x14ac:dyDescent="0.25">
      <c r="A55" s="127">
        <v>45</v>
      </c>
      <c r="B55" s="51" t="s">
        <v>47</v>
      </c>
      <c r="C55" s="51" t="s">
        <v>53</v>
      </c>
      <c r="D55" s="51" t="s">
        <v>54</v>
      </c>
      <c r="E55" s="51" t="s">
        <v>42</v>
      </c>
      <c r="F55" s="51" t="s">
        <v>434</v>
      </c>
      <c r="G55" s="60" t="s">
        <v>435</v>
      </c>
      <c r="H55" s="51" t="s">
        <v>45</v>
      </c>
      <c r="I55" s="51">
        <v>13.166</v>
      </c>
      <c r="J55" s="127" t="s">
        <v>74</v>
      </c>
      <c r="K55" s="51"/>
      <c r="L55" s="51"/>
      <c r="M55" s="51">
        <v>27</v>
      </c>
      <c r="N55" s="51">
        <v>0</v>
      </c>
      <c r="O55" s="51">
        <v>0</v>
      </c>
      <c r="P55" s="51">
        <v>27</v>
      </c>
      <c r="Q55" s="51">
        <v>0</v>
      </c>
      <c r="R55" s="51">
        <v>0</v>
      </c>
      <c r="S55" s="51">
        <v>27</v>
      </c>
      <c r="T55" s="51">
        <v>0</v>
      </c>
      <c r="U55" s="51">
        <v>0</v>
      </c>
      <c r="V55" s="51">
        <v>22</v>
      </c>
      <c r="W55" s="51"/>
      <c r="X55" s="60" t="s">
        <v>436</v>
      </c>
      <c r="Y55" s="51" t="s">
        <v>183</v>
      </c>
      <c r="Z55" s="51" t="s">
        <v>46</v>
      </c>
      <c r="AA55" s="51">
        <v>1</v>
      </c>
      <c r="AB55" s="61"/>
      <c r="AC55" s="62">
        <f t="shared" si="2"/>
        <v>289.65199999999999</v>
      </c>
    </row>
    <row r="56" spans="1:29" s="62" customFormat="1" ht="75" x14ac:dyDescent="0.25">
      <c r="A56" s="51">
        <v>46</v>
      </c>
      <c r="B56" s="51" t="s">
        <v>47</v>
      </c>
      <c r="C56" s="51" t="s">
        <v>53</v>
      </c>
      <c r="D56" s="51" t="s">
        <v>437</v>
      </c>
      <c r="E56" s="51" t="s">
        <v>50</v>
      </c>
      <c r="F56" s="51" t="s">
        <v>438</v>
      </c>
      <c r="G56" s="60" t="s">
        <v>439</v>
      </c>
      <c r="H56" s="51" t="s">
        <v>45</v>
      </c>
      <c r="I56" s="51">
        <v>1.7829999999999999</v>
      </c>
      <c r="J56" s="127" t="s">
        <v>74</v>
      </c>
      <c r="K56" s="51"/>
      <c r="L56" s="51"/>
      <c r="M56" s="51">
        <v>9</v>
      </c>
      <c r="N56" s="51">
        <v>0</v>
      </c>
      <c r="O56" s="51">
        <v>0</v>
      </c>
      <c r="P56" s="51">
        <v>9</v>
      </c>
      <c r="Q56" s="51">
        <v>0</v>
      </c>
      <c r="R56" s="51">
        <v>0</v>
      </c>
      <c r="S56" s="51">
        <v>0</v>
      </c>
      <c r="T56" s="51">
        <v>9</v>
      </c>
      <c r="U56" s="51">
        <v>0</v>
      </c>
      <c r="V56" s="51">
        <v>12</v>
      </c>
      <c r="W56" s="51"/>
      <c r="X56" s="60" t="s">
        <v>440</v>
      </c>
      <c r="Y56" s="51" t="s">
        <v>183</v>
      </c>
      <c r="Z56" s="51" t="s">
        <v>441</v>
      </c>
      <c r="AA56" s="51">
        <v>1</v>
      </c>
      <c r="AB56" s="61"/>
      <c r="AC56" s="62">
        <f t="shared" si="2"/>
        <v>21.396000000000001</v>
      </c>
    </row>
    <row r="57" spans="1:29" s="62" customFormat="1" ht="75" x14ac:dyDescent="0.25">
      <c r="A57" s="127">
        <v>47</v>
      </c>
      <c r="B57" s="51" t="s">
        <v>71</v>
      </c>
      <c r="C57" s="51" t="s">
        <v>53</v>
      </c>
      <c r="D57" s="51" t="s">
        <v>442</v>
      </c>
      <c r="E57" s="51" t="s">
        <v>73</v>
      </c>
      <c r="F57" s="51" t="s">
        <v>443</v>
      </c>
      <c r="G57" s="60" t="s">
        <v>444</v>
      </c>
      <c r="H57" s="51" t="s">
        <v>45</v>
      </c>
      <c r="I57" s="51">
        <v>4.3330000000000002</v>
      </c>
      <c r="J57" s="127" t="s">
        <v>74</v>
      </c>
      <c r="K57" s="51"/>
      <c r="L57" s="51"/>
      <c r="M57" s="51">
        <v>98</v>
      </c>
      <c r="N57" s="51">
        <v>0</v>
      </c>
      <c r="O57" s="51">
        <v>0</v>
      </c>
      <c r="P57" s="51">
        <v>98</v>
      </c>
      <c r="Q57" s="51">
        <v>0</v>
      </c>
      <c r="R57" s="51">
        <v>0</v>
      </c>
      <c r="S57" s="51">
        <v>0</v>
      </c>
      <c r="T57" s="51">
        <v>98</v>
      </c>
      <c r="U57" s="51">
        <v>0</v>
      </c>
      <c r="V57" s="51">
        <v>22</v>
      </c>
      <c r="W57" s="51"/>
      <c r="X57" s="60" t="s">
        <v>445</v>
      </c>
      <c r="Y57" s="51" t="s">
        <v>109</v>
      </c>
      <c r="Z57" s="51" t="s">
        <v>46</v>
      </c>
      <c r="AA57" s="51">
        <v>0</v>
      </c>
      <c r="AB57" s="61"/>
      <c r="AC57" s="62">
        <f t="shared" si="2"/>
        <v>95.326000000000008</v>
      </c>
    </row>
    <row r="58" spans="1:29" s="62" customFormat="1" ht="75" x14ac:dyDescent="0.25">
      <c r="A58" s="127">
        <v>48</v>
      </c>
      <c r="B58" s="51" t="s">
        <v>71</v>
      </c>
      <c r="C58" s="51" t="s">
        <v>53</v>
      </c>
      <c r="D58" s="51" t="s">
        <v>446</v>
      </c>
      <c r="E58" s="51" t="s">
        <v>73</v>
      </c>
      <c r="F58" s="51" t="s">
        <v>447</v>
      </c>
      <c r="G58" s="60" t="s">
        <v>448</v>
      </c>
      <c r="H58" s="51" t="s">
        <v>45</v>
      </c>
      <c r="I58" s="52">
        <v>4</v>
      </c>
      <c r="J58" s="127" t="s">
        <v>74</v>
      </c>
      <c r="K58" s="51"/>
      <c r="L58" s="51"/>
      <c r="M58" s="51">
        <v>1</v>
      </c>
      <c r="N58" s="51">
        <v>0</v>
      </c>
      <c r="O58" s="51">
        <v>0</v>
      </c>
      <c r="P58" s="51">
        <v>1</v>
      </c>
      <c r="Q58" s="51">
        <v>0</v>
      </c>
      <c r="R58" s="51">
        <v>0</v>
      </c>
      <c r="S58" s="51">
        <v>0</v>
      </c>
      <c r="T58" s="51">
        <v>1</v>
      </c>
      <c r="U58" s="51">
        <v>0</v>
      </c>
      <c r="V58" s="51">
        <v>1</v>
      </c>
      <c r="W58" s="51"/>
      <c r="X58" s="60" t="s">
        <v>449</v>
      </c>
      <c r="Y58" s="51" t="s">
        <v>183</v>
      </c>
      <c r="Z58" s="51" t="s">
        <v>58</v>
      </c>
      <c r="AA58" s="51">
        <v>1</v>
      </c>
      <c r="AB58" s="61"/>
      <c r="AC58" s="62">
        <f t="shared" si="2"/>
        <v>4</v>
      </c>
    </row>
    <row r="59" spans="1:29" s="62" customFormat="1" ht="75" x14ac:dyDescent="0.25">
      <c r="A59" s="51">
        <v>49</v>
      </c>
      <c r="B59" s="51" t="s">
        <v>71</v>
      </c>
      <c r="C59" s="51" t="s">
        <v>53</v>
      </c>
      <c r="D59" s="51" t="s">
        <v>450</v>
      </c>
      <c r="E59" s="51" t="s">
        <v>50</v>
      </c>
      <c r="F59" s="51" t="s">
        <v>451</v>
      </c>
      <c r="G59" s="51" t="s">
        <v>452</v>
      </c>
      <c r="H59" s="51" t="s">
        <v>45</v>
      </c>
      <c r="I59" s="51">
        <v>0.56999999999999995</v>
      </c>
      <c r="J59" s="127" t="s">
        <v>74</v>
      </c>
      <c r="K59" s="51"/>
      <c r="L59" s="51"/>
      <c r="M59" s="51">
        <v>12</v>
      </c>
      <c r="N59" s="51">
        <v>0</v>
      </c>
      <c r="O59" s="51">
        <v>0</v>
      </c>
      <c r="P59" s="51">
        <v>12</v>
      </c>
      <c r="Q59" s="51">
        <v>0</v>
      </c>
      <c r="R59" s="51">
        <v>0</v>
      </c>
      <c r="S59" s="51">
        <v>0</v>
      </c>
      <c r="T59" s="51">
        <v>12</v>
      </c>
      <c r="U59" s="51">
        <v>0</v>
      </c>
      <c r="V59" s="51">
        <v>5</v>
      </c>
      <c r="W59" s="51"/>
      <c r="X59" s="60" t="s">
        <v>453</v>
      </c>
      <c r="Y59" s="51" t="s">
        <v>183</v>
      </c>
      <c r="Z59" s="51" t="s">
        <v>58</v>
      </c>
      <c r="AA59" s="51">
        <v>1</v>
      </c>
      <c r="AB59" s="61"/>
      <c r="AC59" s="62">
        <f t="shared" si="2"/>
        <v>2.8499999999999996</v>
      </c>
    </row>
    <row r="60" spans="1:29" s="62" customFormat="1" ht="61.5" customHeight="1" x14ac:dyDescent="0.25">
      <c r="A60" s="127">
        <v>50</v>
      </c>
      <c r="B60" s="51" t="s">
        <v>47</v>
      </c>
      <c r="C60" s="51" t="s">
        <v>40</v>
      </c>
      <c r="D60" s="51" t="s">
        <v>203</v>
      </c>
      <c r="E60" s="51" t="s">
        <v>73</v>
      </c>
      <c r="F60" s="51" t="s">
        <v>454</v>
      </c>
      <c r="G60" s="60" t="s">
        <v>455</v>
      </c>
      <c r="H60" s="51" t="s">
        <v>45</v>
      </c>
      <c r="I60" s="52">
        <v>3.1</v>
      </c>
      <c r="J60" s="127" t="s">
        <v>74</v>
      </c>
      <c r="K60" s="51"/>
      <c r="L60" s="51"/>
      <c r="M60" s="51">
        <v>7</v>
      </c>
      <c r="N60" s="51">
        <v>0</v>
      </c>
      <c r="O60" s="51">
        <v>0</v>
      </c>
      <c r="P60" s="51">
        <v>7</v>
      </c>
      <c r="Q60" s="51">
        <v>0</v>
      </c>
      <c r="R60" s="51">
        <v>0</v>
      </c>
      <c r="S60" s="51">
        <v>7</v>
      </c>
      <c r="T60" s="51">
        <v>0</v>
      </c>
      <c r="U60" s="51">
        <v>0</v>
      </c>
      <c r="V60" s="51">
        <v>8</v>
      </c>
      <c r="W60" s="51"/>
      <c r="X60" s="60" t="s">
        <v>456</v>
      </c>
      <c r="Y60" s="51" t="s">
        <v>183</v>
      </c>
      <c r="Z60" s="51" t="s">
        <v>58</v>
      </c>
      <c r="AA60" s="51">
        <v>1</v>
      </c>
      <c r="AB60" s="61"/>
      <c r="AC60" s="62">
        <f t="shared" si="2"/>
        <v>24.8</v>
      </c>
    </row>
    <row r="61" spans="1:29" s="62" customFormat="1" x14ac:dyDescent="0.25"/>
    <row r="62" spans="1:29" s="62" customFormat="1" ht="66" x14ac:dyDescent="0.25">
      <c r="F62" s="62" t="s">
        <v>460</v>
      </c>
    </row>
    <row r="63" spans="1:29" s="62" customFormat="1" x14ac:dyDescent="0.25"/>
    <row r="64" spans="1:29" s="62" customFormat="1" x14ac:dyDescent="0.25"/>
    <row r="65" s="62" customFormat="1" x14ac:dyDescent="0.25"/>
    <row r="66" s="62" customFormat="1" x14ac:dyDescent="0.25"/>
    <row r="67" s="62" customFormat="1" x14ac:dyDescent="0.25"/>
    <row r="68" s="62" customFormat="1" x14ac:dyDescent="0.25"/>
    <row r="69" s="62" customFormat="1" x14ac:dyDescent="0.25"/>
    <row r="70" s="62" customFormat="1" x14ac:dyDescent="0.25"/>
    <row r="71" s="62" customFormat="1" x14ac:dyDescent="0.25"/>
    <row r="72" s="62" customFormat="1" x14ac:dyDescent="0.25"/>
    <row r="73" s="62" customFormat="1" x14ac:dyDescent="0.25"/>
    <row r="74" s="62" customFormat="1" x14ac:dyDescent="0.25"/>
    <row r="75" s="62" customFormat="1" x14ac:dyDescent="0.25"/>
    <row r="76" s="62" customFormat="1" x14ac:dyDescent="0.25"/>
    <row r="77" s="62" customFormat="1" x14ac:dyDescent="0.25"/>
    <row r="78" s="62" customFormat="1" x14ac:dyDescent="0.25"/>
    <row r="79" s="62" customFormat="1" x14ac:dyDescent="0.25"/>
    <row r="80" s="62" customFormat="1" x14ac:dyDescent="0.25"/>
    <row r="81" s="62" customFormat="1" x14ac:dyDescent="0.25"/>
    <row r="82" s="62" customFormat="1" x14ac:dyDescent="0.25"/>
    <row r="83" s="62" customFormat="1" x14ac:dyDescent="0.25"/>
    <row r="84" s="62" customFormat="1" x14ac:dyDescent="0.25"/>
    <row r="85" s="62" customFormat="1" x14ac:dyDescent="0.25"/>
    <row r="86" s="62" customFormat="1" x14ac:dyDescent="0.25"/>
    <row r="87" s="62" customFormat="1" x14ac:dyDescent="0.25"/>
    <row r="88" s="62" customFormat="1" x14ac:dyDescent="0.25"/>
    <row r="89" s="62" customFormat="1" x14ac:dyDescent="0.25"/>
    <row r="90" s="62" customFormat="1" x14ac:dyDescent="0.25"/>
    <row r="91" s="62" customFormat="1" x14ac:dyDescent="0.25"/>
    <row r="92" s="62" customFormat="1" x14ac:dyDescent="0.25"/>
    <row r="93" s="62" customFormat="1" x14ac:dyDescent="0.25"/>
    <row r="94" s="62" customFormat="1" x14ac:dyDescent="0.25"/>
    <row r="95" s="62" customFormat="1" x14ac:dyDescent="0.25"/>
    <row r="96" s="62" customFormat="1" x14ac:dyDescent="0.25"/>
    <row r="97" s="62" customFormat="1" x14ac:dyDescent="0.25"/>
    <row r="98" s="62" customFormat="1" x14ac:dyDescent="0.25"/>
    <row r="99" s="62" customFormat="1" x14ac:dyDescent="0.25"/>
    <row r="100" s="62" customFormat="1" x14ac:dyDescent="0.25"/>
    <row r="101" s="62" customFormat="1" x14ac:dyDescent="0.25"/>
    <row r="102" s="62" customFormat="1" x14ac:dyDescent="0.25"/>
    <row r="103" s="62" customFormat="1" x14ac:dyDescent="0.25"/>
    <row r="104" s="62" customFormat="1" x14ac:dyDescent="0.25"/>
    <row r="105" s="62" customFormat="1" x14ac:dyDescent="0.25"/>
    <row r="106" s="62" customFormat="1" x14ac:dyDescent="0.25"/>
    <row r="107" s="62" customFormat="1" x14ac:dyDescent="0.25"/>
    <row r="108" s="62" customFormat="1" x14ac:dyDescent="0.25"/>
    <row r="109" s="62" customFormat="1" x14ac:dyDescent="0.25"/>
    <row r="110" s="62" customFormat="1" x14ac:dyDescent="0.25"/>
    <row r="111" s="62" customFormat="1" x14ac:dyDescent="0.25"/>
    <row r="112" s="62" customFormat="1" x14ac:dyDescent="0.25"/>
    <row r="113" s="62" customFormat="1" x14ac:dyDescent="0.25"/>
    <row r="114" s="62" customFormat="1" x14ac:dyDescent="0.25"/>
    <row r="115" s="62" customFormat="1" x14ac:dyDescent="0.25"/>
    <row r="116" s="62" customFormat="1" x14ac:dyDescent="0.25"/>
    <row r="117" s="62" customFormat="1" x14ac:dyDescent="0.25"/>
    <row r="118" s="62" customFormat="1" x14ac:dyDescent="0.25"/>
    <row r="119" s="62" customFormat="1" x14ac:dyDescent="0.25"/>
    <row r="120" s="62" customFormat="1" x14ac:dyDescent="0.25"/>
    <row r="121" s="62" customFormat="1" x14ac:dyDescent="0.25"/>
    <row r="122" s="62" customFormat="1" x14ac:dyDescent="0.25"/>
    <row r="123" s="62" customFormat="1" x14ac:dyDescent="0.25"/>
    <row r="124" s="62" customFormat="1" x14ac:dyDescent="0.25"/>
    <row r="125" s="62" customFormat="1" x14ac:dyDescent="0.25"/>
    <row r="126" s="62" customFormat="1" x14ac:dyDescent="0.25"/>
    <row r="127" s="62" customFormat="1" x14ac:dyDescent="0.25"/>
    <row r="128" s="62" customFormat="1" x14ac:dyDescent="0.25"/>
    <row r="129" s="62" customFormat="1" x14ac:dyDescent="0.25"/>
    <row r="130" s="62" customFormat="1" x14ac:dyDescent="0.25"/>
    <row r="131" s="62" customFormat="1" x14ac:dyDescent="0.25"/>
    <row r="132" s="62" customFormat="1" x14ac:dyDescent="0.25"/>
    <row r="133" s="62" customFormat="1" x14ac:dyDescent="0.25"/>
    <row r="134" s="62" customFormat="1" x14ac:dyDescent="0.25"/>
    <row r="135" s="62" customFormat="1" x14ac:dyDescent="0.25"/>
    <row r="136" s="62" customFormat="1" x14ac:dyDescent="0.25"/>
    <row r="137" s="62" customFormat="1" x14ac:dyDescent="0.25"/>
    <row r="138" s="62" customFormat="1" x14ac:dyDescent="0.25"/>
    <row r="139" s="62" customFormat="1" x14ac:dyDescent="0.25"/>
    <row r="140" s="62" customFormat="1" x14ac:dyDescent="0.25"/>
    <row r="141" s="62" customFormat="1" x14ac:dyDescent="0.25"/>
    <row r="142" s="62" customFormat="1" x14ac:dyDescent="0.25"/>
    <row r="143" s="62" customFormat="1" x14ac:dyDescent="0.25"/>
    <row r="144" s="62" customFormat="1" x14ac:dyDescent="0.25"/>
    <row r="145" s="62" customFormat="1" x14ac:dyDescent="0.25"/>
    <row r="146" s="62" customFormat="1" x14ac:dyDescent="0.25"/>
    <row r="147" s="62" customFormat="1" x14ac:dyDescent="0.25"/>
    <row r="148" s="62" customFormat="1" x14ac:dyDescent="0.25"/>
    <row r="149" s="62" customFormat="1" x14ac:dyDescent="0.25"/>
    <row r="150" s="62" customFormat="1" x14ac:dyDescent="0.25"/>
    <row r="151" s="62" customFormat="1" x14ac:dyDescent="0.25"/>
    <row r="152" s="62" customFormat="1" x14ac:dyDescent="0.25"/>
    <row r="153" s="62" customFormat="1" x14ac:dyDescent="0.25"/>
    <row r="154" s="62" customFormat="1" x14ac:dyDescent="0.25"/>
    <row r="155" s="62" customFormat="1" x14ac:dyDescent="0.25"/>
    <row r="156" s="62" customFormat="1" x14ac:dyDescent="0.25"/>
    <row r="157" s="62" customFormat="1" x14ac:dyDescent="0.25"/>
    <row r="158" s="62" customFormat="1" x14ac:dyDescent="0.25"/>
    <row r="159" s="62" customFormat="1" x14ac:dyDescent="0.25"/>
    <row r="160" s="62" customFormat="1" x14ac:dyDescent="0.25"/>
    <row r="161" s="62" customFormat="1" x14ac:dyDescent="0.25"/>
    <row r="162" s="62" customFormat="1" x14ac:dyDescent="0.25"/>
    <row r="163" s="62" customFormat="1" x14ac:dyDescent="0.25"/>
    <row r="164" s="62" customFormat="1" x14ac:dyDescent="0.25"/>
    <row r="165" s="62" customFormat="1" x14ac:dyDescent="0.25"/>
    <row r="166" s="62" customFormat="1" x14ac:dyDescent="0.25"/>
    <row r="167" s="62" customFormat="1" x14ac:dyDescent="0.25"/>
    <row r="168" s="62" customFormat="1" x14ac:dyDescent="0.25"/>
    <row r="169" s="62" customFormat="1" x14ac:dyDescent="0.25"/>
    <row r="170" s="62" customFormat="1" x14ac:dyDescent="0.25"/>
    <row r="171" s="62" customFormat="1" x14ac:dyDescent="0.25"/>
    <row r="172" s="62" customFormat="1" x14ac:dyDescent="0.25"/>
    <row r="173" s="62" customFormat="1" x14ac:dyDescent="0.25"/>
    <row r="174" s="62" customFormat="1" x14ac:dyDescent="0.25"/>
    <row r="175" s="62" customFormat="1" x14ac:dyDescent="0.25"/>
    <row r="176" s="62" customFormat="1" x14ac:dyDescent="0.25"/>
    <row r="177" s="62" customFormat="1" x14ac:dyDescent="0.25"/>
    <row r="178" s="62" customFormat="1" x14ac:dyDescent="0.25"/>
    <row r="179" s="62" customFormat="1" x14ac:dyDescent="0.25"/>
    <row r="180" s="62" customFormat="1" x14ac:dyDescent="0.25"/>
    <row r="181" s="62" customFormat="1" x14ac:dyDescent="0.25"/>
    <row r="182" s="62" customFormat="1" x14ac:dyDescent="0.25"/>
    <row r="183" s="62" customFormat="1" x14ac:dyDescent="0.25"/>
    <row r="184" s="62" customFormat="1" x14ac:dyDescent="0.25"/>
    <row r="185" s="62" customFormat="1" x14ac:dyDescent="0.25"/>
    <row r="186" s="62" customFormat="1" x14ac:dyDescent="0.25"/>
    <row r="187" s="62" customFormat="1" x14ac:dyDescent="0.25"/>
    <row r="188" s="62" customFormat="1" x14ac:dyDescent="0.25"/>
    <row r="189" s="62" customFormat="1" x14ac:dyDescent="0.25"/>
    <row r="190" s="62" customFormat="1" x14ac:dyDescent="0.25"/>
    <row r="191" s="62" customFormat="1" x14ac:dyDescent="0.25"/>
    <row r="192" s="62" customFormat="1" x14ac:dyDescent="0.25"/>
    <row r="193" s="62" customFormat="1" x14ac:dyDescent="0.25"/>
    <row r="194" s="62" customFormat="1" x14ac:dyDescent="0.25"/>
    <row r="195" s="62" customFormat="1" x14ac:dyDescent="0.25"/>
    <row r="196" s="62" customFormat="1" x14ac:dyDescent="0.25"/>
    <row r="197" s="62" customFormat="1" x14ac:dyDescent="0.25"/>
    <row r="198" s="62" customFormat="1" x14ac:dyDescent="0.25"/>
    <row r="199" s="62" customFormat="1" x14ac:dyDescent="0.25"/>
    <row r="200" s="62" customFormat="1" x14ac:dyDescent="0.25"/>
    <row r="201" s="62" customFormat="1" x14ac:dyDescent="0.25"/>
    <row r="202" s="62" customFormat="1" x14ac:dyDescent="0.25"/>
    <row r="203" s="62" customFormat="1" x14ac:dyDescent="0.25"/>
    <row r="204" s="62" customFormat="1" x14ac:dyDescent="0.25"/>
    <row r="205" s="62" customFormat="1" x14ac:dyDescent="0.25"/>
    <row r="206" s="62" customFormat="1" x14ac:dyDescent="0.25"/>
    <row r="207" s="62" customFormat="1" x14ac:dyDescent="0.25"/>
    <row r="208" s="62" customFormat="1" x14ac:dyDescent="0.25"/>
    <row r="209" s="62" customFormat="1" x14ac:dyDescent="0.25"/>
    <row r="210" s="62" customFormat="1" x14ac:dyDescent="0.25"/>
    <row r="211" s="62" customFormat="1" x14ac:dyDescent="0.25"/>
    <row r="212" s="62" customFormat="1" x14ac:dyDescent="0.25"/>
    <row r="213" s="62" customFormat="1" x14ac:dyDescent="0.25"/>
    <row r="214" s="62" customFormat="1" x14ac:dyDescent="0.25"/>
    <row r="215" s="62" customFormat="1" x14ac:dyDescent="0.25"/>
    <row r="216" s="62" customFormat="1" x14ac:dyDescent="0.25"/>
    <row r="217" s="62" customFormat="1" x14ac:dyDescent="0.25"/>
    <row r="218" s="62" customFormat="1" x14ac:dyDescent="0.25"/>
    <row r="219" s="62" customFormat="1" x14ac:dyDescent="0.25"/>
    <row r="220" s="62" customFormat="1" x14ac:dyDescent="0.25"/>
    <row r="221" s="62" customFormat="1" x14ac:dyDescent="0.25"/>
    <row r="222" s="62" customFormat="1" x14ac:dyDescent="0.25"/>
    <row r="223" s="62" customFormat="1" x14ac:dyDescent="0.25"/>
    <row r="224" s="62" customFormat="1" x14ac:dyDescent="0.25"/>
    <row r="225" s="62" customFormat="1" x14ac:dyDescent="0.25"/>
    <row r="226" s="62" customFormat="1" x14ac:dyDescent="0.25"/>
    <row r="227" s="62" customFormat="1" x14ac:dyDescent="0.25"/>
    <row r="228" s="62" customFormat="1" x14ac:dyDescent="0.25"/>
    <row r="229" s="62" customFormat="1" x14ac:dyDescent="0.25"/>
    <row r="230" s="62" customFormat="1" x14ac:dyDescent="0.25"/>
    <row r="231" s="62" customFormat="1" x14ac:dyDescent="0.25"/>
    <row r="232" s="62" customFormat="1" x14ac:dyDescent="0.25"/>
    <row r="233" s="62" customFormat="1" x14ac:dyDescent="0.25"/>
    <row r="234" s="62" customFormat="1" x14ac:dyDescent="0.25"/>
    <row r="235" s="62" customFormat="1" x14ac:dyDescent="0.25"/>
    <row r="236" s="62" customFormat="1" x14ac:dyDescent="0.25"/>
    <row r="237" s="62" customFormat="1" x14ac:dyDescent="0.25"/>
    <row r="238" s="62" customFormat="1" x14ac:dyDescent="0.25"/>
    <row r="239" s="62" customFormat="1" x14ac:dyDescent="0.25"/>
    <row r="240" s="62" customFormat="1" x14ac:dyDescent="0.25"/>
    <row r="241" s="62" customFormat="1" x14ac:dyDescent="0.25"/>
    <row r="242" s="62" customFormat="1" x14ac:dyDescent="0.25"/>
    <row r="243" s="62" customFormat="1" x14ac:dyDescent="0.25"/>
    <row r="244" s="62" customFormat="1" x14ac:dyDescent="0.25"/>
    <row r="245" s="62" customFormat="1" x14ac:dyDescent="0.25"/>
    <row r="246" s="62" customFormat="1" x14ac:dyDescent="0.25"/>
    <row r="247" s="62" customFormat="1" x14ac:dyDescent="0.25"/>
    <row r="248" s="62" customFormat="1" x14ac:dyDescent="0.25"/>
    <row r="249" s="62" customFormat="1" x14ac:dyDescent="0.25"/>
    <row r="250" s="62" customFormat="1" x14ac:dyDescent="0.25"/>
    <row r="251" s="62" customFormat="1" x14ac:dyDescent="0.25"/>
    <row r="252" s="62" customFormat="1" x14ac:dyDescent="0.25"/>
    <row r="253" s="62" customFormat="1" x14ac:dyDescent="0.25"/>
    <row r="254" s="62" customFormat="1" x14ac:dyDescent="0.25"/>
    <row r="255" s="62" customFormat="1" x14ac:dyDescent="0.25"/>
    <row r="256" s="62" customFormat="1" x14ac:dyDescent="0.25"/>
    <row r="257" s="62" customFormat="1" x14ac:dyDescent="0.25"/>
    <row r="258" s="62" customFormat="1" x14ac:dyDescent="0.25"/>
    <row r="259" s="62" customFormat="1" x14ac:dyDescent="0.25"/>
    <row r="260" s="62" customFormat="1" x14ac:dyDescent="0.25"/>
    <row r="261" s="62" customFormat="1" x14ac:dyDescent="0.25"/>
    <row r="262" s="62" customFormat="1" x14ac:dyDescent="0.25"/>
    <row r="263" s="62" customFormat="1" x14ac:dyDescent="0.25"/>
    <row r="264" s="62" customFormat="1" x14ac:dyDescent="0.25"/>
    <row r="265" s="62" customFormat="1" x14ac:dyDescent="0.25"/>
    <row r="266" s="62" customFormat="1" x14ac:dyDescent="0.25"/>
    <row r="267" s="62" customFormat="1" x14ac:dyDescent="0.25"/>
    <row r="268" s="62" customFormat="1" x14ac:dyDescent="0.25"/>
    <row r="269" s="62" customFormat="1" x14ac:dyDescent="0.25"/>
    <row r="270" s="62" customFormat="1" x14ac:dyDescent="0.25"/>
    <row r="271" s="62" customFormat="1" x14ac:dyDescent="0.25"/>
    <row r="272" s="62" customFormat="1" x14ac:dyDescent="0.25"/>
    <row r="273" s="62" customFormat="1" x14ac:dyDescent="0.25"/>
    <row r="274" s="62" customFormat="1" x14ac:dyDescent="0.25"/>
    <row r="275" s="62" customFormat="1" x14ac:dyDescent="0.25"/>
    <row r="276" s="62" customFormat="1" x14ac:dyDescent="0.25"/>
    <row r="277" s="62" customFormat="1" x14ac:dyDescent="0.25"/>
    <row r="278" s="62" customFormat="1" x14ac:dyDescent="0.25"/>
    <row r="279" s="62" customFormat="1" x14ac:dyDescent="0.25"/>
    <row r="280" s="62" customFormat="1" x14ac:dyDescent="0.25"/>
    <row r="281" s="62" customFormat="1" x14ac:dyDescent="0.25"/>
    <row r="282" s="62" customFormat="1" x14ac:dyDescent="0.25"/>
    <row r="283" s="62" customFormat="1" x14ac:dyDescent="0.25"/>
    <row r="284" s="62" customFormat="1" x14ac:dyDescent="0.25"/>
    <row r="285" s="62" customFormat="1" x14ac:dyDescent="0.25"/>
    <row r="286" s="62" customFormat="1" x14ac:dyDescent="0.25"/>
    <row r="287" s="62" customFormat="1" x14ac:dyDescent="0.25"/>
    <row r="288" s="62" customFormat="1" x14ac:dyDescent="0.25"/>
    <row r="289" s="62" customFormat="1" x14ac:dyDescent="0.25"/>
    <row r="290" s="62" customFormat="1" x14ac:dyDescent="0.25"/>
    <row r="291" s="62" customFormat="1" x14ac:dyDescent="0.25"/>
    <row r="292" s="62" customFormat="1" x14ac:dyDescent="0.25"/>
    <row r="293" s="62" customFormat="1" x14ac:dyDescent="0.25"/>
    <row r="294" s="62" customFormat="1" x14ac:dyDescent="0.25"/>
    <row r="295" s="62" customFormat="1" x14ac:dyDescent="0.25"/>
    <row r="296" s="62" customFormat="1" x14ac:dyDescent="0.25"/>
    <row r="297" s="62" customFormat="1" x14ac:dyDescent="0.25"/>
    <row r="298" s="62" customFormat="1" x14ac:dyDescent="0.25"/>
    <row r="299" s="62" customFormat="1" x14ac:dyDescent="0.25"/>
    <row r="300" s="62" customFormat="1" x14ac:dyDescent="0.25"/>
    <row r="301" s="62" customFormat="1" x14ac:dyDescent="0.25"/>
    <row r="302" s="62" customFormat="1" x14ac:dyDescent="0.25"/>
    <row r="303" s="62" customFormat="1" x14ac:dyDescent="0.25"/>
    <row r="304" s="62" customFormat="1" x14ac:dyDescent="0.25"/>
    <row r="305" s="62" customFormat="1" x14ac:dyDescent="0.25"/>
    <row r="306" s="62" customFormat="1" x14ac:dyDescent="0.25"/>
    <row r="307" s="62" customFormat="1" x14ac:dyDescent="0.25"/>
    <row r="308" s="62" customFormat="1" x14ac:dyDescent="0.25"/>
    <row r="309" s="62" customFormat="1" x14ac:dyDescent="0.25"/>
    <row r="310" s="62" customFormat="1" x14ac:dyDescent="0.25"/>
    <row r="311" s="62" customFormat="1" x14ac:dyDescent="0.25"/>
    <row r="312" s="62" customFormat="1" x14ac:dyDescent="0.25"/>
    <row r="313" s="62" customFormat="1" x14ac:dyDescent="0.25"/>
    <row r="314" s="62" customFormat="1" x14ac:dyDescent="0.25"/>
    <row r="315" s="62" customFormat="1" x14ac:dyDescent="0.25"/>
    <row r="316" s="62" customFormat="1" x14ac:dyDescent="0.25"/>
    <row r="317" s="62" customFormat="1" x14ac:dyDescent="0.25"/>
    <row r="318" s="62" customFormat="1" x14ac:dyDescent="0.25"/>
    <row r="319" s="62" customFormat="1" x14ac:dyDescent="0.25"/>
    <row r="320" s="62" customFormat="1" x14ac:dyDescent="0.25"/>
    <row r="321" s="62" customFormat="1" x14ac:dyDescent="0.25"/>
    <row r="322" s="62" customFormat="1" x14ac:dyDescent="0.25"/>
    <row r="323" s="62" customFormat="1" x14ac:dyDescent="0.25"/>
    <row r="324" s="62" customFormat="1" x14ac:dyDescent="0.25"/>
    <row r="325" s="62" customFormat="1" x14ac:dyDescent="0.25"/>
    <row r="326" s="62" customFormat="1" x14ac:dyDescent="0.25"/>
    <row r="327" s="62" customFormat="1" x14ac:dyDescent="0.25"/>
    <row r="328" s="62" customFormat="1" x14ac:dyDescent="0.25"/>
    <row r="329" s="62" customFormat="1" x14ac:dyDescent="0.25"/>
    <row r="330" s="62" customFormat="1" x14ac:dyDescent="0.25"/>
    <row r="331" s="62" customFormat="1" x14ac:dyDescent="0.25"/>
    <row r="332" s="62" customFormat="1" x14ac:dyDescent="0.25"/>
    <row r="333" s="62" customFormat="1" x14ac:dyDescent="0.25"/>
    <row r="334" s="62" customFormat="1" x14ac:dyDescent="0.25"/>
    <row r="335" s="62" customFormat="1" x14ac:dyDescent="0.25"/>
    <row r="336" s="62" customFormat="1" x14ac:dyDescent="0.25"/>
    <row r="337" s="62" customFormat="1" x14ac:dyDescent="0.25"/>
    <row r="338" s="62" customFormat="1" x14ac:dyDescent="0.25"/>
    <row r="339" s="62" customFormat="1" x14ac:dyDescent="0.25"/>
    <row r="340" s="62" customFormat="1" x14ac:dyDescent="0.25"/>
    <row r="341" s="62" customFormat="1" x14ac:dyDescent="0.25"/>
    <row r="342" s="62" customFormat="1" x14ac:dyDescent="0.25"/>
    <row r="343" s="62" customFormat="1" x14ac:dyDescent="0.25"/>
    <row r="344" s="62" customFormat="1" x14ac:dyDescent="0.25"/>
    <row r="345" s="62" customFormat="1" x14ac:dyDescent="0.25"/>
    <row r="346" s="62" customFormat="1" x14ac:dyDescent="0.25"/>
    <row r="347" s="62" customFormat="1" x14ac:dyDescent="0.25"/>
    <row r="348" s="62" customFormat="1" x14ac:dyDescent="0.25"/>
    <row r="349" s="62" customFormat="1" x14ac:dyDescent="0.25"/>
    <row r="350" s="62" customFormat="1" x14ac:dyDescent="0.25"/>
    <row r="351" s="62" customFormat="1" x14ac:dyDescent="0.25"/>
    <row r="352" s="62" customFormat="1" x14ac:dyDescent="0.25"/>
    <row r="353" s="62" customFormat="1" x14ac:dyDescent="0.25"/>
    <row r="354" s="62" customFormat="1" x14ac:dyDescent="0.25"/>
    <row r="355" s="62" customFormat="1" x14ac:dyDescent="0.25"/>
    <row r="356" s="62" customFormat="1" x14ac:dyDescent="0.25"/>
    <row r="357" s="62" customFormat="1" x14ac:dyDescent="0.25"/>
    <row r="358" s="62" customFormat="1" x14ac:dyDescent="0.25"/>
    <row r="359" s="62" customFormat="1" x14ac:dyDescent="0.25"/>
    <row r="360" s="62" customFormat="1" x14ac:dyDescent="0.25"/>
    <row r="361" s="62" customFormat="1" x14ac:dyDescent="0.25"/>
    <row r="362" s="62" customFormat="1" x14ac:dyDescent="0.25"/>
    <row r="363" s="62" customFormat="1" x14ac:dyDescent="0.25"/>
    <row r="364" s="62" customFormat="1" x14ac:dyDescent="0.25"/>
    <row r="365" s="62" customFormat="1" x14ac:dyDescent="0.25"/>
    <row r="366" s="62" customFormat="1" x14ac:dyDescent="0.25"/>
    <row r="367" s="62" customFormat="1" x14ac:dyDescent="0.25"/>
    <row r="368" s="62" customFormat="1" x14ac:dyDescent="0.25"/>
    <row r="369" s="62" customFormat="1" x14ac:dyDescent="0.25"/>
    <row r="370" s="62" customFormat="1" x14ac:dyDescent="0.25"/>
    <row r="371" s="62" customFormat="1" x14ac:dyDescent="0.25"/>
    <row r="372" s="62" customFormat="1" x14ac:dyDescent="0.25"/>
    <row r="373" s="62" customFormat="1" x14ac:dyDescent="0.25"/>
    <row r="374" s="62" customFormat="1" x14ac:dyDescent="0.25"/>
    <row r="375" s="62" customFormat="1" x14ac:dyDescent="0.25"/>
    <row r="376" s="62" customFormat="1" x14ac:dyDescent="0.25"/>
    <row r="377" s="62" customFormat="1" x14ac:dyDescent="0.25"/>
    <row r="378" s="62" customFormat="1" x14ac:dyDescent="0.25"/>
    <row r="379" s="62" customFormat="1" x14ac:dyDescent="0.25"/>
    <row r="380" s="62" customFormat="1" x14ac:dyDescent="0.25"/>
    <row r="381" s="62" customFormat="1" x14ac:dyDescent="0.25"/>
    <row r="382" s="62" customFormat="1" x14ac:dyDescent="0.25"/>
    <row r="383" s="62" customFormat="1" x14ac:dyDescent="0.25"/>
    <row r="384" s="62" customFormat="1" x14ac:dyDescent="0.25"/>
    <row r="385" s="62" customFormat="1" x14ac:dyDescent="0.25"/>
    <row r="386" s="62" customFormat="1" x14ac:dyDescent="0.25"/>
    <row r="387" s="62" customFormat="1" x14ac:dyDescent="0.25"/>
    <row r="388" s="62" customFormat="1" x14ac:dyDescent="0.25"/>
    <row r="389" s="62" customFormat="1" x14ac:dyDescent="0.25"/>
    <row r="390" s="62" customFormat="1" x14ac:dyDescent="0.25"/>
    <row r="391" s="62" customFormat="1" x14ac:dyDescent="0.25"/>
    <row r="392" s="62" customFormat="1" x14ac:dyDescent="0.25"/>
    <row r="393" s="62" customFormat="1" x14ac:dyDescent="0.25"/>
    <row r="394" s="62" customFormat="1" x14ac:dyDescent="0.25"/>
    <row r="395" s="62" customFormat="1" x14ac:dyDescent="0.25"/>
    <row r="396" s="62" customFormat="1" x14ac:dyDescent="0.25"/>
    <row r="397" s="62" customFormat="1" x14ac:dyDescent="0.25"/>
    <row r="398" s="62" customFormat="1" x14ac:dyDescent="0.25"/>
    <row r="399" s="62" customFormat="1" x14ac:dyDescent="0.25"/>
    <row r="400" s="62" customFormat="1" x14ac:dyDescent="0.25"/>
    <row r="401" s="62" customFormat="1" x14ac:dyDescent="0.25"/>
    <row r="402" s="62" customFormat="1" x14ac:dyDescent="0.25"/>
    <row r="403" s="62" customFormat="1" x14ac:dyDescent="0.25"/>
    <row r="404" s="62" customFormat="1" x14ac:dyDescent="0.25"/>
    <row r="405" s="62" customFormat="1" x14ac:dyDescent="0.25"/>
    <row r="406" s="62" customFormat="1" x14ac:dyDescent="0.25"/>
    <row r="407" s="62" customFormat="1" x14ac:dyDescent="0.25"/>
    <row r="408" s="62" customFormat="1" x14ac:dyDescent="0.25"/>
    <row r="409" s="62" customFormat="1" x14ac:dyDescent="0.25"/>
    <row r="410" s="62" customFormat="1" x14ac:dyDescent="0.25"/>
    <row r="411" s="62" customFormat="1" x14ac:dyDescent="0.25"/>
    <row r="412" s="62" customFormat="1" x14ac:dyDescent="0.25"/>
    <row r="413" s="62" customFormat="1" x14ac:dyDescent="0.25"/>
    <row r="414" s="62" customFormat="1" x14ac:dyDescent="0.25"/>
    <row r="415" s="62" customFormat="1" x14ac:dyDescent="0.25"/>
    <row r="416" s="62" customFormat="1" x14ac:dyDescent="0.25"/>
    <row r="417" s="62" customFormat="1" x14ac:dyDescent="0.25"/>
    <row r="418" s="62" customFormat="1" x14ac:dyDescent="0.25"/>
    <row r="419" s="62" customFormat="1" x14ac:dyDescent="0.25"/>
    <row r="420" s="62" customFormat="1" x14ac:dyDescent="0.25"/>
    <row r="421" s="62" customFormat="1" x14ac:dyDescent="0.25"/>
    <row r="422" s="62" customFormat="1" x14ac:dyDescent="0.25"/>
    <row r="423" s="62" customFormat="1" x14ac:dyDescent="0.25"/>
    <row r="424" s="62" customFormat="1" x14ac:dyDescent="0.25"/>
    <row r="425" s="62" customFormat="1" x14ac:dyDescent="0.25"/>
    <row r="426" s="62" customFormat="1" x14ac:dyDescent="0.25"/>
    <row r="427" s="62" customFormat="1" x14ac:dyDescent="0.25"/>
    <row r="428" s="62" customFormat="1" x14ac:dyDescent="0.25"/>
    <row r="429" s="62" customFormat="1" x14ac:dyDescent="0.25"/>
    <row r="430" s="62" customFormat="1" x14ac:dyDescent="0.25"/>
    <row r="431" s="62" customFormat="1" x14ac:dyDescent="0.25"/>
    <row r="432" s="62" customFormat="1" x14ac:dyDescent="0.25"/>
    <row r="433" s="62" customFormat="1" x14ac:dyDescent="0.25"/>
    <row r="434" s="62" customFormat="1" x14ac:dyDescent="0.25"/>
    <row r="435" s="62" customFormat="1" x14ac:dyDescent="0.25"/>
    <row r="436" s="62" customFormat="1" x14ac:dyDescent="0.25"/>
    <row r="437" s="62" customFormat="1" x14ac:dyDescent="0.25"/>
    <row r="438" s="62" customFormat="1" x14ac:dyDescent="0.25"/>
    <row r="439" s="62" customFormat="1" x14ac:dyDescent="0.25"/>
    <row r="440" s="62" customFormat="1" x14ac:dyDescent="0.25"/>
    <row r="441" s="62" customFormat="1" x14ac:dyDescent="0.25"/>
    <row r="442" s="62" customFormat="1" x14ac:dyDescent="0.25"/>
    <row r="443" s="62" customFormat="1" x14ac:dyDescent="0.25"/>
    <row r="444" s="62" customFormat="1" x14ac:dyDescent="0.25"/>
    <row r="445" s="62" customFormat="1" x14ac:dyDescent="0.25"/>
    <row r="446" s="62" customFormat="1" x14ac:dyDescent="0.25"/>
    <row r="447" s="62" customFormat="1" x14ac:dyDescent="0.25"/>
    <row r="448" s="62" customFormat="1" x14ac:dyDescent="0.25"/>
    <row r="449" s="62" customFormat="1" x14ac:dyDescent="0.25"/>
    <row r="450" s="62" customFormat="1" x14ac:dyDescent="0.25"/>
    <row r="451" s="62" customFormat="1" x14ac:dyDescent="0.25"/>
    <row r="452" s="62" customFormat="1" x14ac:dyDescent="0.25"/>
    <row r="453" s="62" customFormat="1" x14ac:dyDescent="0.25"/>
    <row r="454" s="62" customFormat="1" x14ac:dyDescent="0.25"/>
    <row r="455" s="62" customFormat="1" x14ac:dyDescent="0.25"/>
    <row r="456" s="62" customFormat="1" x14ac:dyDescent="0.25"/>
    <row r="457" s="62" customFormat="1" x14ac:dyDescent="0.25"/>
    <row r="458" s="62" customFormat="1" x14ac:dyDescent="0.25"/>
    <row r="459" s="62" customFormat="1" x14ac:dyDescent="0.25"/>
    <row r="460" s="62" customFormat="1" x14ac:dyDescent="0.25"/>
    <row r="461" s="62" customFormat="1" x14ac:dyDescent="0.25"/>
    <row r="462" s="62" customFormat="1" x14ac:dyDescent="0.25"/>
    <row r="463" s="62" customFormat="1" x14ac:dyDescent="0.25"/>
    <row r="464" s="62" customFormat="1" x14ac:dyDescent="0.25"/>
    <row r="465" s="62" customFormat="1" x14ac:dyDescent="0.25"/>
    <row r="466" s="62" customFormat="1" x14ac:dyDescent="0.25"/>
    <row r="467" s="62" customFormat="1" x14ac:dyDescent="0.25"/>
    <row r="468" s="62" customFormat="1" x14ac:dyDescent="0.25"/>
    <row r="469" s="62" customFormat="1" x14ac:dyDescent="0.25"/>
    <row r="470" s="62" customFormat="1" x14ac:dyDescent="0.25"/>
    <row r="471" s="62" customFormat="1" x14ac:dyDescent="0.25"/>
    <row r="472" s="62" customFormat="1" x14ac:dyDescent="0.25"/>
    <row r="473" s="62" customFormat="1" x14ac:dyDescent="0.25"/>
    <row r="474" s="62" customFormat="1" x14ac:dyDescent="0.25"/>
    <row r="475" s="62" customFormat="1" x14ac:dyDescent="0.25"/>
    <row r="476" s="62" customFormat="1" x14ac:dyDescent="0.25"/>
    <row r="477" s="62" customFormat="1" x14ac:dyDescent="0.25"/>
    <row r="478" s="62" customFormat="1" x14ac:dyDescent="0.25"/>
    <row r="479" s="62" customFormat="1" x14ac:dyDescent="0.25"/>
    <row r="480" s="62" customFormat="1" x14ac:dyDescent="0.25"/>
    <row r="481" s="62" customFormat="1" x14ac:dyDescent="0.25"/>
    <row r="482" s="62" customFormat="1" x14ac:dyDescent="0.25"/>
    <row r="483" s="62" customFormat="1" x14ac:dyDescent="0.25"/>
    <row r="484" s="62" customFormat="1" x14ac:dyDescent="0.25"/>
    <row r="485" s="62" customFormat="1" x14ac:dyDescent="0.25"/>
    <row r="486" s="62" customFormat="1" x14ac:dyDescent="0.25"/>
    <row r="487" s="62" customFormat="1" x14ac:dyDescent="0.25"/>
    <row r="488" s="62" customFormat="1" x14ac:dyDescent="0.25"/>
    <row r="489" s="62" customFormat="1" x14ac:dyDescent="0.25"/>
    <row r="490" s="62" customFormat="1" x14ac:dyDescent="0.25"/>
    <row r="491" s="62" customFormat="1" x14ac:dyDescent="0.25"/>
    <row r="492" s="62" customFormat="1" x14ac:dyDescent="0.25"/>
    <row r="493" s="62" customFormat="1" x14ac:dyDescent="0.25"/>
    <row r="494" s="62" customFormat="1" x14ac:dyDescent="0.25"/>
    <row r="495" s="62" customFormat="1" x14ac:dyDescent="0.25"/>
    <row r="496" s="62" customFormat="1" x14ac:dyDescent="0.25"/>
    <row r="497" s="62" customFormat="1" x14ac:dyDescent="0.25"/>
    <row r="498" s="62" customFormat="1" x14ac:dyDescent="0.25"/>
    <row r="499" s="62" customFormat="1" x14ac:dyDescent="0.25"/>
    <row r="500" s="62" customFormat="1" x14ac:dyDescent="0.25"/>
    <row r="501" s="62" customFormat="1" x14ac:dyDescent="0.25"/>
    <row r="502" s="62" customFormat="1" x14ac:dyDescent="0.25"/>
    <row r="503" s="62" customFormat="1" x14ac:dyDescent="0.25"/>
    <row r="504" s="62" customFormat="1" x14ac:dyDescent="0.25"/>
    <row r="505" s="62" customFormat="1" x14ac:dyDescent="0.25"/>
    <row r="506" s="62" customFormat="1" x14ac:dyDescent="0.25"/>
    <row r="507" s="62" customFormat="1" x14ac:dyDescent="0.25"/>
    <row r="508" s="62" customFormat="1" x14ac:dyDescent="0.25"/>
    <row r="509" s="62" customFormat="1" x14ac:dyDescent="0.25"/>
    <row r="510" s="62" customFormat="1" x14ac:dyDescent="0.25"/>
    <row r="511" s="62" customFormat="1" x14ac:dyDescent="0.25"/>
    <row r="512" s="62" customFormat="1" x14ac:dyDescent="0.25"/>
    <row r="513" s="62" customFormat="1" x14ac:dyDescent="0.25"/>
    <row r="514" s="62" customFormat="1" x14ac:dyDescent="0.25"/>
    <row r="515" s="62" customFormat="1" x14ac:dyDescent="0.25"/>
    <row r="516" s="62" customFormat="1" x14ac:dyDescent="0.25"/>
    <row r="517" s="62" customFormat="1" x14ac:dyDescent="0.25"/>
    <row r="518" s="62" customFormat="1" x14ac:dyDescent="0.25"/>
    <row r="519" s="62" customFormat="1" x14ac:dyDescent="0.25"/>
    <row r="520" s="62" customFormat="1" x14ac:dyDescent="0.25"/>
    <row r="521" s="62" customFormat="1" x14ac:dyDescent="0.25"/>
    <row r="522" s="62" customFormat="1" x14ac:dyDescent="0.25"/>
    <row r="523" s="62" customFormat="1" x14ac:dyDescent="0.25"/>
    <row r="524" s="62" customFormat="1" x14ac:dyDescent="0.25"/>
    <row r="525" s="62" customFormat="1" x14ac:dyDescent="0.25"/>
    <row r="526" s="62" customFormat="1" x14ac:dyDescent="0.25"/>
    <row r="527" s="62" customFormat="1" x14ac:dyDescent="0.25"/>
    <row r="528" s="62" customFormat="1" x14ac:dyDescent="0.25"/>
    <row r="529" s="62" customFormat="1" x14ac:dyDescent="0.25"/>
    <row r="530" s="62" customFormat="1" x14ac:dyDescent="0.25"/>
    <row r="531" s="62" customFormat="1" x14ac:dyDescent="0.25"/>
    <row r="532" s="62" customFormat="1" x14ac:dyDescent="0.25"/>
    <row r="533" s="62" customFormat="1" x14ac:dyDescent="0.25"/>
    <row r="534" s="62" customFormat="1" x14ac:dyDescent="0.25"/>
    <row r="535" s="62" customFormat="1" x14ac:dyDescent="0.25"/>
    <row r="536" s="62" customFormat="1" x14ac:dyDescent="0.25"/>
    <row r="537" s="62" customFormat="1" x14ac:dyDescent="0.25"/>
    <row r="538" s="62" customFormat="1" x14ac:dyDescent="0.25"/>
    <row r="539" s="62" customFormat="1" x14ac:dyDescent="0.25"/>
    <row r="540" s="62" customFormat="1" x14ac:dyDescent="0.25"/>
    <row r="541" s="62" customFormat="1" x14ac:dyDescent="0.25"/>
    <row r="542" s="62" customFormat="1" x14ac:dyDescent="0.25"/>
    <row r="543" s="62" customFormat="1" x14ac:dyDescent="0.25"/>
    <row r="544" s="62" customFormat="1" x14ac:dyDescent="0.25"/>
    <row r="545" s="62" customFormat="1" x14ac:dyDescent="0.25"/>
    <row r="546" s="62" customFormat="1" x14ac:dyDescent="0.25"/>
    <row r="547" s="62" customFormat="1" x14ac:dyDescent="0.25"/>
    <row r="548" s="62" customFormat="1" x14ac:dyDescent="0.25"/>
    <row r="549" s="62" customFormat="1" x14ac:dyDescent="0.25"/>
    <row r="550" s="62" customFormat="1" x14ac:dyDescent="0.25"/>
    <row r="551" s="62" customFormat="1" x14ac:dyDescent="0.25"/>
    <row r="552" s="62" customFormat="1" x14ac:dyDescent="0.25"/>
    <row r="553" s="62" customFormat="1" x14ac:dyDescent="0.25"/>
    <row r="554" s="62" customFormat="1" x14ac:dyDescent="0.25"/>
    <row r="555" s="62" customFormat="1" x14ac:dyDescent="0.25"/>
    <row r="556" s="62" customFormat="1" x14ac:dyDescent="0.25"/>
    <row r="557" s="62" customFormat="1" x14ac:dyDescent="0.25"/>
    <row r="558" s="62" customFormat="1" x14ac:dyDescent="0.25"/>
    <row r="559" s="62" customFormat="1" x14ac:dyDescent="0.25"/>
    <row r="560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="62" customFormat="1" x14ac:dyDescent="0.25"/>
    <row r="610" s="62" customFormat="1" x14ac:dyDescent="0.25"/>
    <row r="611" s="62" customFormat="1" x14ac:dyDescent="0.25"/>
    <row r="612" s="62" customFormat="1" x14ac:dyDescent="0.25"/>
    <row r="613" s="62" customFormat="1" x14ac:dyDescent="0.25"/>
    <row r="614" s="62" customFormat="1" x14ac:dyDescent="0.25"/>
    <row r="615" s="62" customFormat="1" x14ac:dyDescent="0.25"/>
    <row r="616" s="62" customFormat="1" x14ac:dyDescent="0.25"/>
    <row r="617" s="62" customFormat="1" x14ac:dyDescent="0.25"/>
    <row r="618" s="62" customFormat="1" x14ac:dyDescent="0.25"/>
    <row r="619" s="62" customFormat="1" x14ac:dyDescent="0.25"/>
    <row r="620" s="62" customFormat="1" x14ac:dyDescent="0.25"/>
    <row r="621" s="62" customFormat="1" x14ac:dyDescent="0.25"/>
    <row r="622" s="62" customFormat="1" x14ac:dyDescent="0.25"/>
    <row r="623" s="62" customFormat="1" x14ac:dyDescent="0.25"/>
    <row r="624" s="62" customFormat="1" x14ac:dyDescent="0.25"/>
    <row r="625" s="62" customFormat="1" x14ac:dyDescent="0.25"/>
    <row r="626" s="62" customFormat="1" x14ac:dyDescent="0.25"/>
    <row r="627" s="62" customFormat="1" x14ac:dyDescent="0.25"/>
    <row r="628" s="62" customFormat="1" x14ac:dyDescent="0.25"/>
    <row r="629" s="62" customFormat="1" x14ac:dyDescent="0.25"/>
    <row r="630" s="62" customFormat="1" x14ac:dyDescent="0.25"/>
    <row r="631" s="62" customFormat="1" x14ac:dyDescent="0.25"/>
    <row r="632" s="62" customFormat="1" x14ac:dyDescent="0.25"/>
    <row r="633" s="62" customFormat="1" x14ac:dyDescent="0.25"/>
    <row r="634" s="62" customFormat="1" x14ac:dyDescent="0.25"/>
    <row r="635" s="62" customFormat="1" x14ac:dyDescent="0.25"/>
    <row r="636" s="62" customFormat="1" x14ac:dyDescent="0.25"/>
    <row r="637" s="62" customFormat="1" x14ac:dyDescent="0.25"/>
    <row r="638" s="62" customFormat="1" x14ac:dyDescent="0.25"/>
    <row r="639" s="62" customFormat="1" x14ac:dyDescent="0.25"/>
    <row r="640" s="62" customFormat="1" x14ac:dyDescent="0.25"/>
    <row r="641" s="62" customFormat="1" x14ac:dyDescent="0.25"/>
    <row r="642" s="62" customFormat="1" x14ac:dyDescent="0.25"/>
    <row r="643" s="62" customFormat="1" x14ac:dyDescent="0.25"/>
    <row r="644" s="62" customFormat="1" x14ac:dyDescent="0.25"/>
    <row r="645" s="62" customFormat="1" x14ac:dyDescent="0.25"/>
    <row r="646" s="62" customFormat="1" x14ac:dyDescent="0.25"/>
    <row r="647" s="62" customFormat="1" x14ac:dyDescent="0.25"/>
    <row r="648" s="62" customFormat="1" x14ac:dyDescent="0.25"/>
    <row r="649" s="62" customFormat="1" x14ac:dyDescent="0.25"/>
    <row r="650" s="62" customFormat="1" x14ac:dyDescent="0.25"/>
    <row r="651" s="62" customFormat="1" x14ac:dyDescent="0.25"/>
    <row r="652" s="62" customFormat="1" x14ac:dyDescent="0.25"/>
    <row r="653" s="62" customFormat="1" x14ac:dyDescent="0.25"/>
    <row r="654" s="62" customFormat="1" x14ac:dyDescent="0.25"/>
    <row r="655" s="62" customFormat="1" x14ac:dyDescent="0.25"/>
    <row r="656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  <row r="721" s="62" customFormat="1" x14ac:dyDescent="0.25"/>
    <row r="722" s="62" customFormat="1" x14ac:dyDescent="0.25"/>
    <row r="723" s="62" customFormat="1" x14ac:dyDescent="0.25"/>
    <row r="724" s="62" customFormat="1" x14ac:dyDescent="0.25"/>
    <row r="725" s="62" customFormat="1" x14ac:dyDescent="0.25"/>
    <row r="726" s="62" customFormat="1" x14ac:dyDescent="0.25"/>
    <row r="727" s="62" customFormat="1" x14ac:dyDescent="0.25"/>
    <row r="728" s="62" customFormat="1" x14ac:dyDescent="0.25"/>
    <row r="729" s="62" customFormat="1" x14ac:dyDescent="0.25"/>
    <row r="730" s="62" customFormat="1" x14ac:dyDescent="0.25"/>
    <row r="731" s="62" customFormat="1" x14ac:dyDescent="0.25"/>
    <row r="732" s="62" customFormat="1" x14ac:dyDescent="0.25"/>
    <row r="733" s="62" customFormat="1" x14ac:dyDescent="0.25"/>
    <row r="734" s="62" customFormat="1" x14ac:dyDescent="0.25"/>
    <row r="735" s="62" customFormat="1" x14ac:dyDescent="0.25"/>
    <row r="736" s="62" customFormat="1" x14ac:dyDescent="0.25"/>
    <row r="737" s="62" customFormat="1" x14ac:dyDescent="0.25"/>
    <row r="738" s="62" customFormat="1" x14ac:dyDescent="0.25"/>
    <row r="739" s="62" customFormat="1" x14ac:dyDescent="0.25"/>
    <row r="740" s="62" customFormat="1" x14ac:dyDescent="0.25"/>
    <row r="741" s="62" customFormat="1" x14ac:dyDescent="0.25"/>
    <row r="742" s="62" customFormat="1" x14ac:dyDescent="0.25"/>
    <row r="743" s="62" customFormat="1" x14ac:dyDescent="0.25"/>
    <row r="744" s="62" customFormat="1" x14ac:dyDescent="0.25"/>
    <row r="745" s="62" customFormat="1" x14ac:dyDescent="0.25"/>
    <row r="746" s="62" customFormat="1" x14ac:dyDescent="0.25"/>
    <row r="747" s="62" customFormat="1" x14ac:dyDescent="0.25"/>
    <row r="748" s="62" customFormat="1" x14ac:dyDescent="0.25"/>
    <row r="749" s="62" customFormat="1" x14ac:dyDescent="0.25"/>
    <row r="750" s="62" customFormat="1" x14ac:dyDescent="0.25"/>
    <row r="751" s="62" customFormat="1" x14ac:dyDescent="0.25"/>
    <row r="752" s="62" customFormat="1" x14ac:dyDescent="0.25"/>
    <row r="753" s="62" customFormat="1" x14ac:dyDescent="0.25"/>
    <row r="754" s="62" customFormat="1" x14ac:dyDescent="0.25"/>
    <row r="755" s="62" customFormat="1" x14ac:dyDescent="0.25"/>
    <row r="756" s="62" customFormat="1" x14ac:dyDescent="0.25"/>
    <row r="757" s="62" customFormat="1" x14ac:dyDescent="0.25"/>
    <row r="758" s="62" customFormat="1" x14ac:dyDescent="0.25"/>
    <row r="759" s="62" customFormat="1" x14ac:dyDescent="0.25"/>
    <row r="760" s="62" customFormat="1" x14ac:dyDescent="0.25"/>
    <row r="761" s="62" customFormat="1" x14ac:dyDescent="0.25"/>
    <row r="762" s="62" customFormat="1" x14ac:dyDescent="0.25"/>
    <row r="763" s="62" customFormat="1" x14ac:dyDescent="0.25"/>
    <row r="764" s="62" customFormat="1" x14ac:dyDescent="0.25"/>
    <row r="765" s="62" customFormat="1" x14ac:dyDescent="0.25"/>
    <row r="766" s="62" customFormat="1" x14ac:dyDescent="0.25"/>
    <row r="767" s="62" customFormat="1" x14ac:dyDescent="0.25"/>
    <row r="768" s="62" customFormat="1" x14ac:dyDescent="0.25"/>
    <row r="769" s="62" customFormat="1" x14ac:dyDescent="0.25"/>
    <row r="770" s="62" customFormat="1" x14ac:dyDescent="0.25"/>
    <row r="771" s="62" customFormat="1" x14ac:dyDescent="0.25"/>
    <row r="772" s="62" customFormat="1" x14ac:dyDescent="0.25"/>
    <row r="773" s="62" customFormat="1" x14ac:dyDescent="0.25"/>
    <row r="774" s="62" customFormat="1" x14ac:dyDescent="0.25"/>
    <row r="775" s="62" customFormat="1" x14ac:dyDescent="0.25"/>
    <row r="776" s="62" customFormat="1" x14ac:dyDescent="0.25"/>
    <row r="777" s="62" customFormat="1" x14ac:dyDescent="0.25"/>
    <row r="778" s="62" customFormat="1" x14ac:dyDescent="0.25"/>
    <row r="779" s="62" customFormat="1" x14ac:dyDescent="0.25"/>
    <row r="780" s="62" customFormat="1" x14ac:dyDescent="0.25"/>
    <row r="781" s="62" customFormat="1" x14ac:dyDescent="0.25"/>
    <row r="782" s="62" customFormat="1" x14ac:dyDescent="0.25"/>
    <row r="783" s="62" customFormat="1" x14ac:dyDescent="0.25"/>
    <row r="784" s="62" customFormat="1" x14ac:dyDescent="0.25"/>
    <row r="785" s="62" customFormat="1" x14ac:dyDescent="0.25"/>
    <row r="786" s="62" customFormat="1" x14ac:dyDescent="0.25"/>
    <row r="787" s="62" customFormat="1" x14ac:dyDescent="0.25"/>
    <row r="788" s="62" customFormat="1" x14ac:dyDescent="0.25"/>
    <row r="789" s="62" customFormat="1" x14ac:dyDescent="0.25"/>
    <row r="790" s="62" customFormat="1" x14ac:dyDescent="0.25"/>
    <row r="791" s="62" customFormat="1" x14ac:dyDescent="0.25"/>
    <row r="792" s="62" customFormat="1" x14ac:dyDescent="0.25"/>
    <row r="793" s="62" customFormat="1" x14ac:dyDescent="0.25"/>
    <row r="794" s="62" customFormat="1" x14ac:dyDescent="0.25"/>
    <row r="795" s="62" customFormat="1" x14ac:dyDescent="0.25"/>
    <row r="796" s="62" customFormat="1" x14ac:dyDescent="0.25"/>
    <row r="797" s="62" customFormat="1" x14ac:dyDescent="0.25"/>
    <row r="798" s="62" customFormat="1" x14ac:dyDescent="0.25"/>
    <row r="799" s="62" customFormat="1" x14ac:dyDescent="0.25"/>
    <row r="800" s="62" customFormat="1" x14ac:dyDescent="0.25"/>
    <row r="801" s="62" customFormat="1" x14ac:dyDescent="0.25"/>
    <row r="802" s="62" customFormat="1" x14ac:dyDescent="0.25"/>
    <row r="803" s="62" customFormat="1" x14ac:dyDescent="0.25"/>
    <row r="804" s="62" customFormat="1" x14ac:dyDescent="0.25"/>
    <row r="805" s="62" customFormat="1" x14ac:dyDescent="0.25"/>
    <row r="806" s="62" customFormat="1" x14ac:dyDescent="0.25"/>
    <row r="807" s="62" customFormat="1" x14ac:dyDescent="0.25"/>
    <row r="808" s="62" customFormat="1" x14ac:dyDescent="0.25"/>
    <row r="809" s="62" customFormat="1" x14ac:dyDescent="0.25"/>
    <row r="810" s="62" customFormat="1" x14ac:dyDescent="0.25"/>
    <row r="811" s="62" customFormat="1" x14ac:dyDescent="0.25"/>
    <row r="812" s="62" customFormat="1" x14ac:dyDescent="0.25"/>
    <row r="813" s="62" customFormat="1" x14ac:dyDescent="0.25"/>
    <row r="814" s="62" customFormat="1" x14ac:dyDescent="0.25"/>
    <row r="815" s="62" customFormat="1" x14ac:dyDescent="0.25"/>
    <row r="816" s="62" customFormat="1" x14ac:dyDescent="0.25"/>
    <row r="817" s="62" customFormat="1" x14ac:dyDescent="0.25"/>
    <row r="818" s="62" customFormat="1" x14ac:dyDescent="0.25"/>
    <row r="819" s="62" customFormat="1" x14ac:dyDescent="0.25"/>
    <row r="820" s="62" customFormat="1" x14ac:dyDescent="0.25"/>
    <row r="821" s="62" customFormat="1" x14ac:dyDescent="0.25"/>
    <row r="822" s="62" customFormat="1" x14ac:dyDescent="0.25"/>
    <row r="823" s="62" customFormat="1" x14ac:dyDescent="0.25"/>
    <row r="824" s="62" customFormat="1" x14ac:dyDescent="0.25"/>
    <row r="825" s="62" customFormat="1" x14ac:dyDescent="0.25"/>
    <row r="826" s="62" customFormat="1" x14ac:dyDescent="0.25"/>
    <row r="827" s="62" customFormat="1" x14ac:dyDescent="0.25"/>
    <row r="828" s="62" customFormat="1" x14ac:dyDescent="0.25"/>
    <row r="829" s="62" customFormat="1" x14ac:dyDescent="0.25"/>
    <row r="830" s="62" customFormat="1" x14ac:dyDescent="0.25"/>
    <row r="831" s="62" customFormat="1" x14ac:dyDescent="0.25"/>
    <row r="832" s="62" customFormat="1" x14ac:dyDescent="0.25"/>
    <row r="833" s="62" customFormat="1" x14ac:dyDescent="0.25"/>
    <row r="834" s="62" customFormat="1" x14ac:dyDescent="0.25"/>
    <row r="835" s="62" customFormat="1" x14ac:dyDescent="0.25"/>
    <row r="836" s="62" customFormat="1" x14ac:dyDescent="0.25"/>
    <row r="837" s="62" customFormat="1" x14ac:dyDescent="0.25"/>
    <row r="838" s="62" customFormat="1" x14ac:dyDescent="0.25"/>
    <row r="839" s="62" customFormat="1" x14ac:dyDescent="0.25"/>
    <row r="840" s="62" customFormat="1" x14ac:dyDescent="0.25"/>
    <row r="841" s="62" customFormat="1" x14ac:dyDescent="0.25"/>
    <row r="842" s="62" customFormat="1" x14ac:dyDescent="0.25"/>
    <row r="843" s="62" customFormat="1" x14ac:dyDescent="0.25"/>
    <row r="844" s="62" customFormat="1" x14ac:dyDescent="0.25"/>
    <row r="845" s="62" customFormat="1" x14ac:dyDescent="0.25"/>
    <row r="846" s="62" customFormat="1" x14ac:dyDescent="0.25"/>
    <row r="847" s="62" customFormat="1" x14ac:dyDescent="0.25"/>
    <row r="848" s="62" customFormat="1" x14ac:dyDescent="0.25"/>
    <row r="849" s="62" customFormat="1" x14ac:dyDescent="0.25"/>
    <row r="850" s="62" customFormat="1" x14ac:dyDescent="0.25"/>
    <row r="851" s="62" customFormat="1" x14ac:dyDescent="0.25"/>
    <row r="852" s="62" customFormat="1" x14ac:dyDescent="0.25"/>
    <row r="853" s="62" customFormat="1" x14ac:dyDescent="0.25"/>
    <row r="854" s="62" customFormat="1" x14ac:dyDescent="0.25"/>
    <row r="855" s="62" customFormat="1" x14ac:dyDescent="0.25"/>
    <row r="856" s="62" customFormat="1" x14ac:dyDescent="0.25"/>
    <row r="857" s="62" customFormat="1" x14ac:dyDescent="0.25"/>
    <row r="858" s="62" customFormat="1" x14ac:dyDescent="0.25"/>
    <row r="859" s="62" customFormat="1" x14ac:dyDescent="0.25"/>
    <row r="860" s="62" customFormat="1" x14ac:dyDescent="0.25"/>
    <row r="861" s="62" customFormat="1" x14ac:dyDescent="0.25"/>
    <row r="862" s="62" customFormat="1" x14ac:dyDescent="0.25"/>
    <row r="863" s="62" customFormat="1" x14ac:dyDescent="0.25"/>
    <row r="864" s="62" customFormat="1" x14ac:dyDescent="0.25"/>
    <row r="865" s="62" customFormat="1" x14ac:dyDescent="0.25"/>
    <row r="866" s="62" customFormat="1" x14ac:dyDescent="0.25"/>
    <row r="867" s="62" customFormat="1" x14ac:dyDescent="0.25"/>
    <row r="868" s="62" customFormat="1" x14ac:dyDescent="0.25"/>
    <row r="869" s="62" customFormat="1" x14ac:dyDescent="0.25"/>
    <row r="870" s="62" customFormat="1" x14ac:dyDescent="0.25"/>
    <row r="871" s="62" customFormat="1" x14ac:dyDescent="0.25"/>
    <row r="872" s="62" customFormat="1" x14ac:dyDescent="0.25"/>
    <row r="873" s="62" customFormat="1" x14ac:dyDescent="0.25"/>
    <row r="874" s="62" customFormat="1" x14ac:dyDescent="0.25"/>
    <row r="875" s="62" customFormat="1" x14ac:dyDescent="0.25"/>
    <row r="876" s="62" customFormat="1" x14ac:dyDescent="0.25"/>
    <row r="877" s="62" customFormat="1" x14ac:dyDescent="0.25"/>
    <row r="878" s="62" customFormat="1" x14ac:dyDescent="0.25"/>
    <row r="879" s="62" customFormat="1" x14ac:dyDescent="0.25"/>
    <row r="880" s="62" customFormat="1" x14ac:dyDescent="0.25"/>
    <row r="881" s="62" customFormat="1" x14ac:dyDescent="0.25"/>
    <row r="882" s="62" customFormat="1" x14ac:dyDescent="0.25"/>
    <row r="883" s="62" customFormat="1" x14ac:dyDescent="0.25"/>
    <row r="884" s="62" customFormat="1" x14ac:dyDescent="0.25"/>
    <row r="885" s="62" customFormat="1" x14ac:dyDescent="0.25"/>
    <row r="886" s="62" customFormat="1" x14ac:dyDescent="0.25"/>
    <row r="887" s="62" customFormat="1" x14ac:dyDescent="0.25"/>
    <row r="888" s="62" customFormat="1" x14ac:dyDescent="0.25"/>
    <row r="889" s="62" customFormat="1" x14ac:dyDescent="0.25"/>
    <row r="890" s="62" customFormat="1" x14ac:dyDescent="0.25"/>
    <row r="891" s="62" customFormat="1" x14ac:dyDescent="0.25"/>
    <row r="892" s="62" customFormat="1" x14ac:dyDescent="0.25"/>
    <row r="893" s="62" customFormat="1" x14ac:dyDescent="0.25"/>
    <row r="894" s="62" customFormat="1" x14ac:dyDescent="0.25"/>
    <row r="895" s="62" customFormat="1" x14ac:dyDescent="0.25"/>
    <row r="896" s="62" customFormat="1" x14ac:dyDescent="0.25"/>
    <row r="897" s="62" customFormat="1" x14ac:dyDescent="0.25"/>
    <row r="898" s="62" customFormat="1" x14ac:dyDescent="0.25"/>
    <row r="899" s="62" customFormat="1" x14ac:dyDescent="0.25"/>
    <row r="900" s="62" customFormat="1" x14ac:dyDescent="0.25"/>
    <row r="901" s="62" customFormat="1" x14ac:dyDescent="0.25"/>
    <row r="902" s="62" customFormat="1" x14ac:dyDescent="0.25"/>
    <row r="903" s="62" customFormat="1" x14ac:dyDescent="0.25"/>
    <row r="904" s="62" customFormat="1" x14ac:dyDescent="0.25"/>
    <row r="905" s="62" customFormat="1" x14ac:dyDescent="0.25"/>
    <row r="906" s="62" customFormat="1" x14ac:dyDescent="0.25"/>
    <row r="907" s="62" customFormat="1" x14ac:dyDescent="0.25"/>
    <row r="908" s="62" customFormat="1" x14ac:dyDescent="0.25"/>
    <row r="909" s="62" customFormat="1" x14ac:dyDescent="0.25"/>
    <row r="910" s="62" customFormat="1" x14ac:dyDescent="0.25"/>
    <row r="911" s="62" customFormat="1" x14ac:dyDescent="0.25"/>
    <row r="912" s="62" customFormat="1" x14ac:dyDescent="0.25"/>
    <row r="913" s="62" customFormat="1" x14ac:dyDescent="0.25"/>
    <row r="914" s="62" customFormat="1" x14ac:dyDescent="0.25"/>
    <row r="915" s="62" customFormat="1" x14ac:dyDescent="0.25"/>
    <row r="916" s="62" customFormat="1" x14ac:dyDescent="0.25"/>
    <row r="917" s="62" customFormat="1" x14ac:dyDescent="0.25"/>
    <row r="918" s="62" customFormat="1" x14ac:dyDescent="0.25"/>
    <row r="919" s="62" customFormat="1" x14ac:dyDescent="0.25"/>
    <row r="920" s="62" customFormat="1" x14ac:dyDescent="0.25"/>
    <row r="921" s="62" customFormat="1" x14ac:dyDescent="0.25"/>
    <row r="922" s="62" customFormat="1" x14ac:dyDescent="0.25"/>
    <row r="923" s="62" customFormat="1" x14ac:dyDescent="0.25"/>
    <row r="924" s="62" customFormat="1" x14ac:dyDescent="0.25"/>
    <row r="925" s="62" customFormat="1" x14ac:dyDescent="0.25"/>
    <row r="926" s="62" customFormat="1" x14ac:dyDescent="0.25"/>
    <row r="927" s="62" customFormat="1" x14ac:dyDescent="0.25"/>
    <row r="928" s="62" customFormat="1" x14ac:dyDescent="0.25"/>
    <row r="929" s="62" customFormat="1" x14ac:dyDescent="0.25"/>
    <row r="930" s="62" customFormat="1" x14ac:dyDescent="0.25"/>
    <row r="931" s="62" customFormat="1" x14ac:dyDescent="0.25"/>
    <row r="932" s="62" customFormat="1" x14ac:dyDescent="0.25"/>
    <row r="933" s="62" customFormat="1" x14ac:dyDescent="0.25"/>
    <row r="934" s="62" customFormat="1" x14ac:dyDescent="0.25"/>
    <row r="935" s="62" customFormat="1" x14ac:dyDescent="0.25"/>
    <row r="936" s="62" customFormat="1" x14ac:dyDescent="0.25"/>
    <row r="937" s="62" customFormat="1" x14ac:dyDescent="0.25"/>
    <row r="938" s="62" customFormat="1" x14ac:dyDescent="0.25"/>
    <row r="939" s="62" customFormat="1" x14ac:dyDescent="0.25"/>
    <row r="940" s="62" customFormat="1" x14ac:dyDescent="0.25"/>
    <row r="941" s="62" customFormat="1" x14ac:dyDescent="0.25"/>
    <row r="942" s="62" customFormat="1" x14ac:dyDescent="0.25"/>
    <row r="943" s="62" customFormat="1" x14ac:dyDescent="0.25"/>
    <row r="944" s="62" customFormat="1" x14ac:dyDescent="0.25"/>
    <row r="945" s="62" customFormat="1" x14ac:dyDescent="0.25"/>
    <row r="946" s="62" customFormat="1" x14ac:dyDescent="0.25"/>
    <row r="947" s="62" customFormat="1" x14ac:dyDescent="0.25"/>
    <row r="948" s="62" customFormat="1" x14ac:dyDescent="0.25"/>
    <row r="949" s="62" customFormat="1" x14ac:dyDescent="0.25"/>
    <row r="950" s="62" customFormat="1" x14ac:dyDescent="0.25"/>
    <row r="951" s="62" customFormat="1" x14ac:dyDescent="0.25"/>
    <row r="952" s="62" customFormat="1" x14ac:dyDescent="0.25"/>
    <row r="953" s="62" customFormat="1" x14ac:dyDescent="0.25"/>
    <row r="954" s="62" customFormat="1" x14ac:dyDescent="0.25"/>
    <row r="955" s="62" customFormat="1" x14ac:dyDescent="0.25"/>
    <row r="956" s="62" customFormat="1" x14ac:dyDescent="0.25"/>
    <row r="957" s="62" customFormat="1" x14ac:dyDescent="0.25"/>
    <row r="958" s="62" customFormat="1" x14ac:dyDescent="0.25"/>
    <row r="959" s="62" customFormat="1" x14ac:dyDescent="0.25"/>
    <row r="960" s="62" customFormat="1" x14ac:dyDescent="0.25"/>
    <row r="961" s="62" customFormat="1" x14ac:dyDescent="0.25"/>
    <row r="962" s="62" customFormat="1" x14ac:dyDescent="0.25"/>
    <row r="963" s="62" customFormat="1" x14ac:dyDescent="0.25"/>
    <row r="964" s="62" customFormat="1" x14ac:dyDescent="0.25"/>
    <row r="965" s="62" customFormat="1" x14ac:dyDescent="0.25"/>
    <row r="966" s="62" customFormat="1" x14ac:dyDescent="0.25"/>
    <row r="967" s="62" customFormat="1" x14ac:dyDescent="0.25"/>
    <row r="968" s="62" customFormat="1" x14ac:dyDescent="0.25"/>
    <row r="969" s="62" customFormat="1" x14ac:dyDescent="0.25"/>
    <row r="970" s="62" customFormat="1" x14ac:dyDescent="0.25"/>
    <row r="971" s="62" customFormat="1" x14ac:dyDescent="0.25"/>
    <row r="972" s="62" customFormat="1" x14ac:dyDescent="0.25"/>
    <row r="973" s="62" customFormat="1" x14ac:dyDescent="0.25"/>
    <row r="974" s="62" customFormat="1" x14ac:dyDescent="0.25"/>
    <row r="975" s="62" customFormat="1" x14ac:dyDescent="0.25"/>
    <row r="976" s="62" customFormat="1" x14ac:dyDescent="0.25"/>
    <row r="977" s="62" customFormat="1" x14ac:dyDescent="0.25"/>
    <row r="978" s="62" customFormat="1" x14ac:dyDescent="0.25"/>
    <row r="979" s="62" customFormat="1" x14ac:dyDescent="0.25"/>
    <row r="980" s="62" customFormat="1" x14ac:dyDescent="0.25"/>
    <row r="981" s="62" customFormat="1" x14ac:dyDescent="0.25"/>
    <row r="982" s="62" customFormat="1" x14ac:dyDescent="0.25"/>
    <row r="983" s="62" customFormat="1" x14ac:dyDescent="0.25"/>
    <row r="984" s="62" customFormat="1" x14ac:dyDescent="0.25"/>
    <row r="985" s="62" customFormat="1" x14ac:dyDescent="0.25"/>
    <row r="986" s="62" customFormat="1" x14ac:dyDescent="0.25"/>
    <row r="987" s="62" customFormat="1" x14ac:dyDescent="0.25"/>
    <row r="988" s="62" customFormat="1" x14ac:dyDescent="0.25"/>
    <row r="989" s="62" customFormat="1" x14ac:dyDescent="0.25"/>
    <row r="990" s="62" customFormat="1" x14ac:dyDescent="0.25"/>
    <row r="991" s="62" customFormat="1" x14ac:dyDescent="0.25"/>
    <row r="992" s="62" customFormat="1" x14ac:dyDescent="0.25"/>
    <row r="993" s="62" customFormat="1" x14ac:dyDescent="0.25"/>
    <row r="994" s="62" customFormat="1" x14ac:dyDescent="0.25"/>
    <row r="995" s="62" customFormat="1" x14ac:dyDescent="0.25"/>
    <row r="996" s="62" customFormat="1" x14ac:dyDescent="0.25"/>
    <row r="997" s="62" customFormat="1" x14ac:dyDescent="0.25"/>
    <row r="998" s="62" customFormat="1" x14ac:dyDescent="0.25"/>
    <row r="999" s="62" customFormat="1" x14ac:dyDescent="0.25"/>
    <row r="1000" s="62" customFormat="1" x14ac:dyDescent="0.25"/>
    <row r="1001" s="62" customFormat="1" x14ac:dyDescent="0.25"/>
    <row r="1002" s="62" customFormat="1" x14ac:dyDescent="0.25"/>
    <row r="1003" s="62" customFormat="1" x14ac:dyDescent="0.25"/>
    <row r="1004" s="62" customFormat="1" x14ac:dyDescent="0.25"/>
    <row r="1005" s="62" customFormat="1" x14ac:dyDescent="0.25"/>
    <row r="1006" s="62" customFormat="1" x14ac:dyDescent="0.25"/>
    <row r="1007" s="62" customFormat="1" x14ac:dyDescent="0.25"/>
    <row r="1008" s="62" customFormat="1" x14ac:dyDescent="0.25"/>
    <row r="1009" s="62" customFormat="1" x14ac:dyDescent="0.25"/>
    <row r="1010" s="62" customFormat="1" x14ac:dyDescent="0.25"/>
    <row r="1011" s="62" customFormat="1" x14ac:dyDescent="0.25"/>
    <row r="1012" s="62" customFormat="1" x14ac:dyDescent="0.25"/>
    <row r="1013" s="62" customFormat="1" x14ac:dyDescent="0.25"/>
    <row r="1014" s="62" customFormat="1" x14ac:dyDescent="0.25"/>
    <row r="1015" s="62" customFormat="1" x14ac:dyDescent="0.25"/>
    <row r="1016" s="62" customFormat="1" x14ac:dyDescent="0.25"/>
    <row r="1017" s="62" customFormat="1" x14ac:dyDescent="0.25"/>
    <row r="1018" s="62" customFormat="1" x14ac:dyDescent="0.25"/>
    <row r="1019" s="62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A1:O1"/>
    <mergeCell ref="A3:T3"/>
    <mergeCell ref="A4:T4"/>
    <mergeCell ref="A6:I6"/>
    <mergeCell ref="J6:V6"/>
  </mergeCells>
  <pageMargins left="0.15" right="0.15" top="0.6" bottom="0.02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47"/>
  <sheetViews>
    <sheetView showRuler="0" topLeftCell="E53" zoomScale="59" zoomScaleNormal="59" workbookViewId="0">
      <selection activeCell="AD44" activeCellId="8" sqref="AG17:AG18 AD11 AD12 AD13 AD19 AD29 AD39 AD43 AD44"/>
    </sheetView>
  </sheetViews>
  <sheetFormatPr defaultRowHeight="16.5" x14ac:dyDescent="0.3"/>
  <cols>
    <col min="1" max="1" width="9.140625" style="137"/>
    <col min="2" max="2" width="18.28515625" style="137" customWidth="1"/>
    <col min="3" max="3" width="9.140625" style="137"/>
    <col min="4" max="4" width="49.28515625" style="137" customWidth="1"/>
    <col min="5" max="5" width="9.140625" style="137"/>
    <col min="6" max="6" width="18.28515625" style="137" customWidth="1"/>
    <col min="7" max="7" width="17.28515625" style="137" customWidth="1"/>
    <col min="8" max="8" width="9.140625" style="137"/>
    <col min="9" max="9" width="11.42578125" style="137" bestFit="1" customWidth="1"/>
    <col min="10" max="12" width="9.140625" style="113"/>
    <col min="13" max="13" width="11.42578125" style="113" bestFit="1" customWidth="1"/>
    <col min="14" max="24" width="9.140625" style="113"/>
    <col min="25" max="25" width="12.28515625" style="113" bestFit="1" customWidth="1"/>
    <col min="26" max="26" width="11.42578125" style="113" bestFit="1" customWidth="1"/>
    <col min="27" max="27" width="9.140625" style="113"/>
    <col min="28" max="28" width="14.140625" style="113" customWidth="1"/>
    <col min="29" max="257" width="9.140625" style="113"/>
    <col min="258" max="258" width="18.28515625" style="113" customWidth="1"/>
    <col min="259" max="259" width="9.140625" style="113"/>
    <col min="260" max="260" width="49.28515625" style="113" customWidth="1"/>
    <col min="261" max="261" width="9.140625" style="113"/>
    <col min="262" max="262" width="18.28515625" style="113" customWidth="1"/>
    <col min="263" max="263" width="17.28515625" style="113" customWidth="1"/>
    <col min="264" max="280" width="9.140625" style="113"/>
    <col min="281" max="281" width="12.28515625" style="113" bestFit="1" customWidth="1"/>
    <col min="282" max="513" width="9.140625" style="113"/>
    <col min="514" max="514" width="18.28515625" style="113" customWidth="1"/>
    <col min="515" max="515" width="9.140625" style="113"/>
    <col min="516" max="516" width="49.28515625" style="113" customWidth="1"/>
    <col min="517" max="517" width="9.140625" style="113"/>
    <col min="518" max="518" width="18.28515625" style="113" customWidth="1"/>
    <col min="519" max="519" width="17.28515625" style="113" customWidth="1"/>
    <col min="520" max="536" width="9.140625" style="113"/>
    <col min="537" max="537" width="12.28515625" style="113" bestFit="1" customWidth="1"/>
    <col min="538" max="769" width="9.140625" style="113"/>
    <col min="770" max="770" width="18.28515625" style="113" customWidth="1"/>
    <col min="771" max="771" width="9.140625" style="113"/>
    <col min="772" max="772" width="49.28515625" style="113" customWidth="1"/>
    <col min="773" max="773" width="9.140625" style="113"/>
    <col min="774" max="774" width="18.28515625" style="113" customWidth="1"/>
    <col min="775" max="775" width="17.28515625" style="113" customWidth="1"/>
    <col min="776" max="792" width="9.140625" style="113"/>
    <col min="793" max="793" width="12.28515625" style="113" bestFit="1" customWidth="1"/>
    <col min="794" max="1025" width="9.140625" style="113"/>
    <col min="1026" max="1026" width="18.28515625" style="113" customWidth="1"/>
    <col min="1027" max="1027" width="9.140625" style="113"/>
    <col min="1028" max="1028" width="49.28515625" style="113" customWidth="1"/>
    <col min="1029" max="1029" width="9.140625" style="113"/>
    <col min="1030" max="1030" width="18.28515625" style="113" customWidth="1"/>
    <col min="1031" max="1031" width="17.28515625" style="113" customWidth="1"/>
    <col min="1032" max="1048" width="9.140625" style="113"/>
    <col min="1049" max="1049" width="12.28515625" style="113" bestFit="1" customWidth="1"/>
    <col min="1050" max="1281" width="9.140625" style="113"/>
    <col min="1282" max="1282" width="18.28515625" style="113" customWidth="1"/>
    <col min="1283" max="1283" width="9.140625" style="113"/>
    <col min="1284" max="1284" width="49.28515625" style="113" customWidth="1"/>
    <col min="1285" max="1285" width="9.140625" style="113"/>
    <col min="1286" max="1286" width="18.28515625" style="113" customWidth="1"/>
    <col min="1287" max="1287" width="17.28515625" style="113" customWidth="1"/>
    <col min="1288" max="1304" width="9.140625" style="113"/>
    <col min="1305" max="1305" width="12.28515625" style="113" bestFit="1" customWidth="1"/>
    <col min="1306" max="1537" width="9.140625" style="113"/>
    <col min="1538" max="1538" width="18.28515625" style="113" customWidth="1"/>
    <col min="1539" max="1539" width="9.140625" style="113"/>
    <col min="1540" max="1540" width="49.28515625" style="113" customWidth="1"/>
    <col min="1541" max="1541" width="9.140625" style="113"/>
    <col min="1542" max="1542" width="18.28515625" style="113" customWidth="1"/>
    <col min="1543" max="1543" width="17.28515625" style="113" customWidth="1"/>
    <col min="1544" max="1560" width="9.140625" style="113"/>
    <col min="1561" max="1561" width="12.28515625" style="113" bestFit="1" customWidth="1"/>
    <col min="1562" max="1793" width="9.140625" style="113"/>
    <col min="1794" max="1794" width="18.28515625" style="113" customWidth="1"/>
    <col min="1795" max="1795" width="9.140625" style="113"/>
    <col min="1796" max="1796" width="49.28515625" style="113" customWidth="1"/>
    <col min="1797" max="1797" width="9.140625" style="113"/>
    <col min="1798" max="1798" width="18.28515625" style="113" customWidth="1"/>
    <col min="1799" max="1799" width="17.28515625" style="113" customWidth="1"/>
    <col min="1800" max="1816" width="9.140625" style="113"/>
    <col min="1817" max="1817" width="12.28515625" style="113" bestFit="1" customWidth="1"/>
    <col min="1818" max="2049" width="9.140625" style="113"/>
    <col min="2050" max="2050" width="18.28515625" style="113" customWidth="1"/>
    <col min="2051" max="2051" width="9.140625" style="113"/>
    <col min="2052" max="2052" width="49.28515625" style="113" customWidth="1"/>
    <col min="2053" max="2053" width="9.140625" style="113"/>
    <col min="2054" max="2054" width="18.28515625" style="113" customWidth="1"/>
    <col min="2055" max="2055" width="17.28515625" style="113" customWidth="1"/>
    <col min="2056" max="2072" width="9.140625" style="113"/>
    <col min="2073" max="2073" width="12.28515625" style="113" bestFit="1" customWidth="1"/>
    <col min="2074" max="2305" width="9.140625" style="113"/>
    <col min="2306" max="2306" width="18.28515625" style="113" customWidth="1"/>
    <col min="2307" max="2307" width="9.140625" style="113"/>
    <col min="2308" max="2308" width="49.28515625" style="113" customWidth="1"/>
    <col min="2309" max="2309" width="9.140625" style="113"/>
    <col min="2310" max="2310" width="18.28515625" style="113" customWidth="1"/>
    <col min="2311" max="2311" width="17.28515625" style="113" customWidth="1"/>
    <col min="2312" max="2328" width="9.140625" style="113"/>
    <col min="2329" max="2329" width="12.28515625" style="113" bestFit="1" customWidth="1"/>
    <col min="2330" max="2561" width="9.140625" style="113"/>
    <col min="2562" max="2562" width="18.28515625" style="113" customWidth="1"/>
    <col min="2563" max="2563" width="9.140625" style="113"/>
    <col min="2564" max="2564" width="49.28515625" style="113" customWidth="1"/>
    <col min="2565" max="2565" width="9.140625" style="113"/>
    <col min="2566" max="2566" width="18.28515625" style="113" customWidth="1"/>
    <col min="2567" max="2567" width="17.28515625" style="113" customWidth="1"/>
    <col min="2568" max="2584" width="9.140625" style="113"/>
    <col min="2585" max="2585" width="12.28515625" style="113" bestFit="1" customWidth="1"/>
    <col min="2586" max="2817" width="9.140625" style="113"/>
    <col min="2818" max="2818" width="18.28515625" style="113" customWidth="1"/>
    <col min="2819" max="2819" width="9.140625" style="113"/>
    <col min="2820" max="2820" width="49.28515625" style="113" customWidth="1"/>
    <col min="2821" max="2821" width="9.140625" style="113"/>
    <col min="2822" max="2822" width="18.28515625" style="113" customWidth="1"/>
    <col min="2823" max="2823" width="17.28515625" style="113" customWidth="1"/>
    <col min="2824" max="2840" width="9.140625" style="113"/>
    <col min="2841" max="2841" width="12.28515625" style="113" bestFit="1" customWidth="1"/>
    <col min="2842" max="3073" width="9.140625" style="113"/>
    <col min="3074" max="3074" width="18.28515625" style="113" customWidth="1"/>
    <col min="3075" max="3075" width="9.140625" style="113"/>
    <col min="3076" max="3076" width="49.28515625" style="113" customWidth="1"/>
    <col min="3077" max="3077" width="9.140625" style="113"/>
    <col min="3078" max="3078" width="18.28515625" style="113" customWidth="1"/>
    <col min="3079" max="3079" width="17.28515625" style="113" customWidth="1"/>
    <col min="3080" max="3096" width="9.140625" style="113"/>
    <col min="3097" max="3097" width="12.28515625" style="113" bestFit="1" customWidth="1"/>
    <col min="3098" max="3329" width="9.140625" style="113"/>
    <col min="3330" max="3330" width="18.28515625" style="113" customWidth="1"/>
    <col min="3331" max="3331" width="9.140625" style="113"/>
    <col min="3332" max="3332" width="49.28515625" style="113" customWidth="1"/>
    <col min="3333" max="3333" width="9.140625" style="113"/>
    <col min="3334" max="3334" width="18.28515625" style="113" customWidth="1"/>
    <col min="3335" max="3335" width="17.28515625" style="113" customWidth="1"/>
    <col min="3336" max="3352" width="9.140625" style="113"/>
    <col min="3353" max="3353" width="12.28515625" style="113" bestFit="1" customWidth="1"/>
    <col min="3354" max="3585" width="9.140625" style="113"/>
    <col min="3586" max="3586" width="18.28515625" style="113" customWidth="1"/>
    <col min="3587" max="3587" width="9.140625" style="113"/>
    <col min="3588" max="3588" width="49.28515625" style="113" customWidth="1"/>
    <col min="3589" max="3589" width="9.140625" style="113"/>
    <col min="3590" max="3590" width="18.28515625" style="113" customWidth="1"/>
    <col min="3591" max="3591" width="17.28515625" style="113" customWidth="1"/>
    <col min="3592" max="3608" width="9.140625" style="113"/>
    <col min="3609" max="3609" width="12.28515625" style="113" bestFit="1" customWidth="1"/>
    <col min="3610" max="3841" width="9.140625" style="113"/>
    <col min="3842" max="3842" width="18.28515625" style="113" customWidth="1"/>
    <col min="3843" max="3843" width="9.140625" style="113"/>
    <col min="3844" max="3844" width="49.28515625" style="113" customWidth="1"/>
    <col min="3845" max="3845" width="9.140625" style="113"/>
    <col min="3846" max="3846" width="18.28515625" style="113" customWidth="1"/>
    <col min="3847" max="3847" width="17.28515625" style="113" customWidth="1"/>
    <col min="3848" max="3864" width="9.140625" style="113"/>
    <col min="3865" max="3865" width="12.28515625" style="113" bestFit="1" customWidth="1"/>
    <col min="3866" max="4097" width="9.140625" style="113"/>
    <col min="4098" max="4098" width="18.28515625" style="113" customWidth="1"/>
    <col min="4099" max="4099" width="9.140625" style="113"/>
    <col min="4100" max="4100" width="49.28515625" style="113" customWidth="1"/>
    <col min="4101" max="4101" width="9.140625" style="113"/>
    <col min="4102" max="4102" width="18.28515625" style="113" customWidth="1"/>
    <col min="4103" max="4103" width="17.28515625" style="113" customWidth="1"/>
    <col min="4104" max="4120" width="9.140625" style="113"/>
    <col min="4121" max="4121" width="12.28515625" style="113" bestFit="1" customWidth="1"/>
    <col min="4122" max="4353" width="9.140625" style="113"/>
    <col min="4354" max="4354" width="18.28515625" style="113" customWidth="1"/>
    <col min="4355" max="4355" width="9.140625" style="113"/>
    <col min="4356" max="4356" width="49.28515625" style="113" customWidth="1"/>
    <col min="4357" max="4357" width="9.140625" style="113"/>
    <col min="4358" max="4358" width="18.28515625" style="113" customWidth="1"/>
    <col min="4359" max="4359" width="17.28515625" style="113" customWidth="1"/>
    <col min="4360" max="4376" width="9.140625" style="113"/>
    <col min="4377" max="4377" width="12.28515625" style="113" bestFit="1" customWidth="1"/>
    <col min="4378" max="4609" width="9.140625" style="113"/>
    <col min="4610" max="4610" width="18.28515625" style="113" customWidth="1"/>
    <col min="4611" max="4611" width="9.140625" style="113"/>
    <col min="4612" max="4612" width="49.28515625" style="113" customWidth="1"/>
    <col min="4613" max="4613" width="9.140625" style="113"/>
    <col min="4614" max="4614" width="18.28515625" style="113" customWidth="1"/>
    <col min="4615" max="4615" width="17.28515625" style="113" customWidth="1"/>
    <col min="4616" max="4632" width="9.140625" style="113"/>
    <col min="4633" max="4633" width="12.28515625" style="113" bestFit="1" customWidth="1"/>
    <col min="4634" max="4865" width="9.140625" style="113"/>
    <col min="4866" max="4866" width="18.28515625" style="113" customWidth="1"/>
    <col min="4867" max="4867" width="9.140625" style="113"/>
    <col min="4868" max="4868" width="49.28515625" style="113" customWidth="1"/>
    <col min="4869" max="4869" width="9.140625" style="113"/>
    <col min="4870" max="4870" width="18.28515625" style="113" customWidth="1"/>
    <col min="4871" max="4871" width="17.28515625" style="113" customWidth="1"/>
    <col min="4872" max="4888" width="9.140625" style="113"/>
    <col min="4889" max="4889" width="12.28515625" style="113" bestFit="1" customWidth="1"/>
    <col min="4890" max="5121" width="9.140625" style="113"/>
    <col min="5122" max="5122" width="18.28515625" style="113" customWidth="1"/>
    <col min="5123" max="5123" width="9.140625" style="113"/>
    <col min="5124" max="5124" width="49.28515625" style="113" customWidth="1"/>
    <col min="5125" max="5125" width="9.140625" style="113"/>
    <col min="5126" max="5126" width="18.28515625" style="113" customWidth="1"/>
    <col min="5127" max="5127" width="17.28515625" style="113" customWidth="1"/>
    <col min="5128" max="5144" width="9.140625" style="113"/>
    <col min="5145" max="5145" width="12.28515625" style="113" bestFit="1" customWidth="1"/>
    <col min="5146" max="5377" width="9.140625" style="113"/>
    <col min="5378" max="5378" width="18.28515625" style="113" customWidth="1"/>
    <col min="5379" max="5379" width="9.140625" style="113"/>
    <col min="5380" max="5380" width="49.28515625" style="113" customWidth="1"/>
    <col min="5381" max="5381" width="9.140625" style="113"/>
    <col min="5382" max="5382" width="18.28515625" style="113" customWidth="1"/>
    <col min="5383" max="5383" width="17.28515625" style="113" customWidth="1"/>
    <col min="5384" max="5400" width="9.140625" style="113"/>
    <col min="5401" max="5401" width="12.28515625" style="113" bestFit="1" customWidth="1"/>
    <col min="5402" max="5633" width="9.140625" style="113"/>
    <col min="5634" max="5634" width="18.28515625" style="113" customWidth="1"/>
    <col min="5635" max="5635" width="9.140625" style="113"/>
    <col min="5636" max="5636" width="49.28515625" style="113" customWidth="1"/>
    <col min="5637" max="5637" width="9.140625" style="113"/>
    <col min="5638" max="5638" width="18.28515625" style="113" customWidth="1"/>
    <col min="5639" max="5639" width="17.28515625" style="113" customWidth="1"/>
    <col min="5640" max="5656" width="9.140625" style="113"/>
    <col min="5657" max="5657" width="12.28515625" style="113" bestFit="1" customWidth="1"/>
    <col min="5658" max="5889" width="9.140625" style="113"/>
    <col min="5890" max="5890" width="18.28515625" style="113" customWidth="1"/>
    <col min="5891" max="5891" width="9.140625" style="113"/>
    <col min="5892" max="5892" width="49.28515625" style="113" customWidth="1"/>
    <col min="5893" max="5893" width="9.140625" style="113"/>
    <col min="5894" max="5894" width="18.28515625" style="113" customWidth="1"/>
    <col min="5895" max="5895" width="17.28515625" style="113" customWidth="1"/>
    <col min="5896" max="5912" width="9.140625" style="113"/>
    <col min="5913" max="5913" width="12.28515625" style="113" bestFit="1" customWidth="1"/>
    <col min="5914" max="6145" width="9.140625" style="113"/>
    <col min="6146" max="6146" width="18.28515625" style="113" customWidth="1"/>
    <col min="6147" max="6147" width="9.140625" style="113"/>
    <col min="6148" max="6148" width="49.28515625" style="113" customWidth="1"/>
    <col min="6149" max="6149" width="9.140625" style="113"/>
    <col min="6150" max="6150" width="18.28515625" style="113" customWidth="1"/>
    <col min="6151" max="6151" width="17.28515625" style="113" customWidth="1"/>
    <col min="6152" max="6168" width="9.140625" style="113"/>
    <col min="6169" max="6169" width="12.28515625" style="113" bestFit="1" customWidth="1"/>
    <col min="6170" max="6401" width="9.140625" style="113"/>
    <col min="6402" max="6402" width="18.28515625" style="113" customWidth="1"/>
    <col min="6403" max="6403" width="9.140625" style="113"/>
    <col min="6404" max="6404" width="49.28515625" style="113" customWidth="1"/>
    <col min="6405" max="6405" width="9.140625" style="113"/>
    <col min="6406" max="6406" width="18.28515625" style="113" customWidth="1"/>
    <col min="6407" max="6407" width="17.28515625" style="113" customWidth="1"/>
    <col min="6408" max="6424" width="9.140625" style="113"/>
    <col min="6425" max="6425" width="12.28515625" style="113" bestFit="1" customWidth="1"/>
    <col min="6426" max="6657" width="9.140625" style="113"/>
    <col min="6658" max="6658" width="18.28515625" style="113" customWidth="1"/>
    <col min="6659" max="6659" width="9.140625" style="113"/>
    <col min="6660" max="6660" width="49.28515625" style="113" customWidth="1"/>
    <col min="6661" max="6661" width="9.140625" style="113"/>
    <col min="6662" max="6662" width="18.28515625" style="113" customWidth="1"/>
    <col min="6663" max="6663" width="17.28515625" style="113" customWidth="1"/>
    <col min="6664" max="6680" width="9.140625" style="113"/>
    <col min="6681" max="6681" width="12.28515625" style="113" bestFit="1" customWidth="1"/>
    <col min="6682" max="6913" width="9.140625" style="113"/>
    <col min="6914" max="6914" width="18.28515625" style="113" customWidth="1"/>
    <col min="6915" max="6915" width="9.140625" style="113"/>
    <col min="6916" max="6916" width="49.28515625" style="113" customWidth="1"/>
    <col min="6917" max="6917" width="9.140625" style="113"/>
    <col min="6918" max="6918" width="18.28515625" style="113" customWidth="1"/>
    <col min="6919" max="6919" width="17.28515625" style="113" customWidth="1"/>
    <col min="6920" max="6936" width="9.140625" style="113"/>
    <col min="6937" max="6937" width="12.28515625" style="113" bestFit="1" customWidth="1"/>
    <col min="6938" max="7169" width="9.140625" style="113"/>
    <col min="7170" max="7170" width="18.28515625" style="113" customWidth="1"/>
    <col min="7171" max="7171" width="9.140625" style="113"/>
    <col min="7172" max="7172" width="49.28515625" style="113" customWidth="1"/>
    <col min="7173" max="7173" width="9.140625" style="113"/>
    <col min="7174" max="7174" width="18.28515625" style="113" customWidth="1"/>
    <col min="7175" max="7175" width="17.28515625" style="113" customWidth="1"/>
    <col min="7176" max="7192" width="9.140625" style="113"/>
    <col min="7193" max="7193" width="12.28515625" style="113" bestFit="1" customWidth="1"/>
    <col min="7194" max="7425" width="9.140625" style="113"/>
    <col min="7426" max="7426" width="18.28515625" style="113" customWidth="1"/>
    <col min="7427" max="7427" width="9.140625" style="113"/>
    <col min="7428" max="7428" width="49.28515625" style="113" customWidth="1"/>
    <col min="7429" max="7429" width="9.140625" style="113"/>
    <col min="7430" max="7430" width="18.28515625" style="113" customWidth="1"/>
    <col min="7431" max="7431" width="17.28515625" style="113" customWidth="1"/>
    <col min="7432" max="7448" width="9.140625" style="113"/>
    <col min="7449" max="7449" width="12.28515625" style="113" bestFit="1" customWidth="1"/>
    <col min="7450" max="7681" width="9.140625" style="113"/>
    <col min="7682" max="7682" width="18.28515625" style="113" customWidth="1"/>
    <col min="7683" max="7683" width="9.140625" style="113"/>
    <col min="7684" max="7684" width="49.28515625" style="113" customWidth="1"/>
    <col min="7685" max="7685" width="9.140625" style="113"/>
    <col min="7686" max="7686" width="18.28515625" style="113" customWidth="1"/>
    <col min="7687" max="7687" width="17.28515625" style="113" customWidth="1"/>
    <col min="7688" max="7704" width="9.140625" style="113"/>
    <col min="7705" max="7705" width="12.28515625" style="113" bestFit="1" customWidth="1"/>
    <col min="7706" max="7937" width="9.140625" style="113"/>
    <col min="7938" max="7938" width="18.28515625" style="113" customWidth="1"/>
    <col min="7939" max="7939" width="9.140625" style="113"/>
    <col min="7940" max="7940" width="49.28515625" style="113" customWidth="1"/>
    <col min="7941" max="7941" width="9.140625" style="113"/>
    <col min="7942" max="7942" width="18.28515625" style="113" customWidth="1"/>
    <col min="7943" max="7943" width="17.28515625" style="113" customWidth="1"/>
    <col min="7944" max="7960" width="9.140625" style="113"/>
    <col min="7961" max="7961" width="12.28515625" style="113" bestFit="1" customWidth="1"/>
    <col min="7962" max="8193" width="9.140625" style="113"/>
    <col min="8194" max="8194" width="18.28515625" style="113" customWidth="1"/>
    <col min="8195" max="8195" width="9.140625" style="113"/>
    <col min="8196" max="8196" width="49.28515625" style="113" customWidth="1"/>
    <col min="8197" max="8197" width="9.140625" style="113"/>
    <col min="8198" max="8198" width="18.28515625" style="113" customWidth="1"/>
    <col min="8199" max="8199" width="17.28515625" style="113" customWidth="1"/>
    <col min="8200" max="8216" width="9.140625" style="113"/>
    <col min="8217" max="8217" width="12.28515625" style="113" bestFit="1" customWidth="1"/>
    <col min="8218" max="8449" width="9.140625" style="113"/>
    <col min="8450" max="8450" width="18.28515625" style="113" customWidth="1"/>
    <col min="8451" max="8451" width="9.140625" style="113"/>
    <col min="8452" max="8452" width="49.28515625" style="113" customWidth="1"/>
    <col min="8453" max="8453" width="9.140625" style="113"/>
    <col min="8454" max="8454" width="18.28515625" style="113" customWidth="1"/>
    <col min="8455" max="8455" width="17.28515625" style="113" customWidth="1"/>
    <col min="8456" max="8472" width="9.140625" style="113"/>
    <col min="8473" max="8473" width="12.28515625" style="113" bestFit="1" customWidth="1"/>
    <col min="8474" max="8705" width="9.140625" style="113"/>
    <col min="8706" max="8706" width="18.28515625" style="113" customWidth="1"/>
    <col min="8707" max="8707" width="9.140625" style="113"/>
    <col min="8708" max="8708" width="49.28515625" style="113" customWidth="1"/>
    <col min="8709" max="8709" width="9.140625" style="113"/>
    <col min="8710" max="8710" width="18.28515625" style="113" customWidth="1"/>
    <col min="8711" max="8711" width="17.28515625" style="113" customWidth="1"/>
    <col min="8712" max="8728" width="9.140625" style="113"/>
    <col min="8729" max="8729" width="12.28515625" style="113" bestFit="1" customWidth="1"/>
    <col min="8730" max="8961" width="9.140625" style="113"/>
    <col min="8962" max="8962" width="18.28515625" style="113" customWidth="1"/>
    <col min="8963" max="8963" width="9.140625" style="113"/>
    <col min="8964" max="8964" width="49.28515625" style="113" customWidth="1"/>
    <col min="8965" max="8965" width="9.140625" style="113"/>
    <col min="8966" max="8966" width="18.28515625" style="113" customWidth="1"/>
    <col min="8967" max="8967" width="17.28515625" style="113" customWidth="1"/>
    <col min="8968" max="8984" width="9.140625" style="113"/>
    <col min="8985" max="8985" width="12.28515625" style="113" bestFit="1" customWidth="1"/>
    <col min="8986" max="9217" width="9.140625" style="113"/>
    <col min="9218" max="9218" width="18.28515625" style="113" customWidth="1"/>
    <col min="9219" max="9219" width="9.140625" style="113"/>
    <col min="9220" max="9220" width="49.28515625" style="113" customWidth="1"/>
    <col min="9221" max="9221" width="9.140625" style="113"/>
    <col min="9222" max="9222" width="18.28515625" style="113" customWidth="1"/>
    <col min="9223" max="9223" width="17.28515625" style="113" customWidth="1"/>
    <col min="9224" max="9240" width="9.140625" style="113"/>
    <col min="9241" max="9241" width="12.28515625" style="113" bestFit="1" customWidth="1"/>
    <col min="9242" max="9473" width="9.140625" style="113"/>
    <col min="9474" max="9474" width="18.28515625" style="113" customWidth="1"/>
    <col min="9475" max="9475" width="9.140625" style="113"/>
    <col min="9476" max="9476" width="49.28515625" style="113" customWidth="1"/>
    <col min="9477" max="9477" width="9.140625" style="113"/>
    <col min="9478" max="9478" width="18.28515625" style="113" customWidth="1"/>
    <col min="9479" max="9479" width="17.28515625" style="113" customWidth="1"/>
    <col min="9480" max="9496" width="9.140625" style="113"/>
    <col min="9497" max="9497" width="12.28515625" style="113" bestFit="1" customWidth="1"/>
    <col min="9498" max="9729" width="9.140625" style="113"/>
    <col min="9730" max="9730" width="18.28515625" style="113" customWidth="1"/>
    <col min="9731" max="9731" width="9.140625" style="113"/>
    <col min="9732" max="9732" width="49.28515625" style="113" customWidth="1"/>
    <col min="9733" max="9733" width="9.140625" style="113"/>
    <col min="9734" max="9734" width="18.28515625" style="113" customWidth="1"/>
    <col min="9735" max="9735" width="17.28515625" style="113" customWidth="1"/>
    <col min="9736" max="9752" width="9.140625" style="113"/>
    <col min="9753" max="9753" width="12.28515625" style="113" bestFit="1" customWidth="1"/>
    <col min="9754" max="9985" width="9.140625" style="113"/>
    <col min="9986" max="9986" width="18.28515625" style="113" customWidth="1"/>
    <col min="9987" max="9987" width="9.140625" style="113"/>
    <col min="9988" max="9988" width="49.28515625" style="113" customWidth="1"/>
    <col min="9989" max="9989" width="9.140625" style="113"/>
    <col min="9990" max="9990" width="18.28515625" style="113" customWidth="1"/>
    <col min="9991" max="9991" width="17.28515625" style="113" customWidth="1"/>
    <col min="9992" max="10008" width="9.140625" style="113"/>
    <col min="10009" max="10009" width="12.28515625" style="113" bestFit="1" customWidth="1"/>
    <col min="10010" max="10241" width="9.140625" style="113"/>
    <col min="10242" max="10242" width="18.28515625" style="113" customWidth="1"/>
    <col min="10243" max="10243" width="9.140625" style="113"/>
    <col min="10244" max="10244" width="49.28515625" style="113" customWidth="1"/>
    <col min="10245" max="10245" width="9.140625" style="113"/>
    <col min="10246" max="10246" width="18.28515625" style="113" customWidth="1"/>
    <col min="10247" max="10247" width="17.28515625" style="113" customWidth="1"/>
    <col min="10248" max="10264" width="9.140625" style="113"/>
    <col min="10265" max="10265" width="12.28515625" style="113" bestFit="1" customWidth="1"/>
    <col min="10266" max="10497" width="9.140625" style="113"/>
    <col min="10498" max="10498" width="18.28515625" style="113" customWidth="1"/>
    <col min="10499" max="10499" width="9.140625" style="113"/>
    <col min="10500" max="10500" width="49.28515625" style="113" customWidth="1"/>
    <col min="10501" max="10501" width="9.140625" style="113"/>
    <col min="10502" max="10502" width="18.28515625" style="113" customWidth="1"/>
    <col min="10503" max="10503" width="17.28515625" style="113" customWidth="1"/>
    <col min="10504" max="10520" width="9.140625" style="113"/>
    <col min="10521" max="10521" width="12.28515625" style="113" bestFit="1" customWidth="1"/>
    <col min="10522" max="10753" width="9.140625" style="113"/>
    <col min="10754" max="10754" width="18.28515625" style="113" customWidth="1"/>
    <col min="10755" max="10755" width="9.140625" style="113"/>
    <col min="10756" max="10756" width="49.28515625" style="113" customWidth="1"/>
    <col min="10757" max="10757" width="9.140625" style="113"/>
    <col min="10758" max="10758" width="18.28515625" style="113" customWidth="1"/>
    <col min="10759" max="10759" width="17.28515625" style="113" customWidth="1"/>
    <col min="10760" max="10776" width="9.140625" style="113"/>
    <col min="10777" max="10777" width="12.28515625" style="113" bestFit="1" customWidth="1"/>
    <col min="10778" max="11009" width="9.140625" style="113"/>
    <col min="11010" max="11010" width="18.28515625" style="113" customWidth="1"/>
    <col min="11011" max="11011" width="9.140625" style="113"/>
    <col min="11012" max="11012" width="49.28515625" style="113" customWidth="1"/>
    <col min="11013" max="11013" width="9.140625" style="113"/>
    <col min="11014" max="11014" width="18.28515625" style="113" customWidth="1"/>
    <col min="11015" max="11015" width="17.28515625" style="113" customWidth="1"/>
    <col min="11016" max="11032" width="9.140625" style="113"/>
    <col min="11033" max="11033" width="12.28515625" style="113" bestFit="1" customWidth="1"/>
    <col min="11034" max="11265" width="9.140625" style="113"/>
    <col min="11266" max="11266" width="18.28515625" style="113" customWidth="1"/>
    <col min="11267" max="11267" width="9.140625" style="113"/>
    <col min="11268" max="11268" width="49.28515625" style="113" customWidth="1"/>
    <col min="11269" max="11269" width="9.140625" style="113"/>
    <col min="11270" max="11270" width="18.28515625" style="113" customWidth="1"/>
    <col min="11271" max="11271" width="17.28515625" style="113" customWidth="1"/>
    <col min="11272" max="11288" width="9.140625" style="113"/>
    <col min="11289" max="11289" width="12.28515625" style="113" bestFit="1" customWidth="1"/>
    <col min="11290" max="11521" width="9.140625" style="113"/>
    <col min="11522" max="11522" width="18.28515625" style="113" customWidth="1"/>
    <col min="11523" max="11523" width="9.140625" style="113"/>
    <col min="11524" max="11524" width="49.28515625" style="113" customWidth="1"/>
    <col min="11525" max="11525" width="9.140625" style="113"/>
    <col min="11526" max="11526" width="18.28515625" style="113" customWidth="1"/>
    <col min="11527" max="11527" width="17.28515625" style="113" customWidth="1"/>
    <col min="11528" max="11544" width="9.140625" style="113"/>
    <col min="11545" max="11545" width="12.28515625" style="113" bestFit="1" customWidth="1"/>
    <col min="11546" max="11777" width="9.140625" style="113"/>
    <col min="11778" max="11778" width="18.28515625" style="113" customWidth="1"/>
    <col min="11779" max="11779" width="9.140625" style="113"/>
    <col min="11780" max="11780" width="49.28515625" style="113" customWidth="1"/>
    <col min="11781" max="11781" width="9.140625" style="113"/>
    <col min="11782" max="11782" width="18.28515625" style="113" customWidth="1"/>
    <col min="11783" max="11783" width="17.28515625" style="113" customWidth="1"/>
    <col min="11784" max="11800" width="9.140625" style="113"/>
    <col min="11801" max="11801" width="12.28515625" style="113" bestFit="1" customWidth="1"/>
    <col min="11802" max="12033" width="9.140625" style="113"/>
    <col min="12034" max="12034" width="18.28515625" style="113" customWidth="1"/>
    <col min="12035" max="12035" width="9.140625" style="113"/>
    <col min="12036" max="12036" width="49.28515625" style="113" customWidth="1"/>
    <col min="12037" max="12037" width="9.140625" style="113"/>
    <col min="12038" max="12038" width="18.28515625" style="113" customWidth="1"/>
    <col min="12039" max="12039" width="17.28515625" style="113" customWidth="1"/>
    <col min="12040" max="12056" width="9.140625" style="113"/>
    <col min="12057" max="12057" width="12.28515625" style="113" bestFit="1" customWidth="1"/>
    <col min="12058" max="12289" width="9.140625" style="113"/>
    <col min="12290" max="12290" width="18.28515625" style="113" customWidth="1"/>
    <col min="12291" max="12291" width="9.140625" style="113"/>
    <col min="12292" max="12292" width="49.28515625" style="113" customWidth="1"/>
    <col min="12293" max="12293" width="9.140625" style="113"/>
    <col min="12294" max="12294" width="18.28515625" style="113" customWidth="1"/>
    <col min="12295" max="12295" width="17.28515625" style="113" customWidth="1"/>
    <col min="12296" max="12312" width="9.140625" style="113"/>
    <col min="12313" max="12313" width="12.28515625" style="113" bestFit="1" customWidth="1"/>
    <col min="12314" max="12545" width="9.140625" style="113"/>
    <col min="12546" max="12546" width="18.28515625" style="113" customWidth="1"/>
    <col min="12547" max="12547" width="9.140625" style="113"/>
    <col min="12548" max="12548" width="49.28515625" style="113" customWidth="1"/>
    <col min="12549" max="12549" width="9.140625" style="113"/>
    <col min="12550" max="12550" width="18.28515625" style="113" customWidth="1"/>
    <col min="12551" max="12551" width="17.28515625" style="113" customWidth="1"/>
    <col min="12552" max="12568" width="9.140625" style="113"/>
    <col min="12569" max="12569" width="12.28515625" style="113" bestFit="1" customWidth="1"/>
    <col min="12570" max="12801" width="9.140625" style="113"/>
    <col min="12802" max="12802" width="18.28515625" style="113" customWidth="1"/>
    <col min="12803" max="12803" width="9.140625" style="113"/>
    <col min="12804" max="12804" width="49.28515625" style="113" customWidth="1"/>
    <col min="12805" max="12805" width="9.140625" style="113"/>
    <col min="12806" max="12806" width="18.28515625" style="113" customWidth="1"/>
    <col min="12807" max="12807" width="17.28515625" style="113" customWidth="1"/>
    <col min="12808" max="12824" width="9.140625" style="113"/>
    <col min="12825" max="12825" width="12.28515625" style="113" bestFit="1" customWidth="1"/>
    <col min="12826" max="13057" width="9.140625" style="113"/>
    <col min="13058" max="13058" width="18.28515625" style="113" customWidth="1"/>
    <col min="13059" max="13059" width="9.140625" style="113"/>
    <col min="13060" max="13060" width="49.28515625" style="113" customWidth="1"/>
    <col min="13061" max="13061" width="9.140625" style="113"/>
    <col min="13062" max="13062" width="18.28515625" style="113" customWidth="1"/>
    <col min="13063" max="13063" width="17.28515625" style="113" customWidth="1"/>
    <col min="13064" max="13080" width="9.140625" style="113"/>
    <col min="13081" max="13081" width="12.28515625" style="113" bestFit="1" customWidth="1"/>
    <col min="13082" max="13313" width="9.140625" style="113"/>
    <col min="13314" max="13314" width="18.28515625" style="113" customWidth="1"/>
    <col min="13315" max="13315" width="9.140625" style="113"/>
    <col min="13316" max="13316" width="49.28515625" style="113" customWidth="1"/>
    <col min="13317" max="13317" width="9.140625" style="113"/>
    <col min="13318" max="13318" width="18.28515625" style="113" customWidth="1"/>
    <col min="13319" max="13319" width="17.28515625" style="113" customWidth="1"/>
    <col min="13320" max="13336" width="9.140625" style="113"/>
    <col min="13337" max="13337" width="12.28515625" style="113" bestFit="1" customWidth="1"/>
    <col min="13338" max="13569" width="9.140625" style="113"/>
    <col min="13570" max="13570" width="18.28515625" style="113" customWidth="1"/>
    <col min="13571" max="13571" width="9.140625" style="113"/>
    <col min="13572" max="13572" width="49.28515625" style="113" customWidth="1"/>
    <col min="13573" max="13573" width="9.140625" style="113"/>
    <col min="13574" max="13574" width="18.28515625" style="113" customWidth="1"/>
    <col min="13575" max="13575" width="17.28515625" style="113" customWidth="1"/>
    <col min="13576" max="13592" width="9.140625" style="113"/>
    <col min="13593" max="13593" width="12.28515625" style="113" bestFit="1" customWidth="1"/>
    <col min="13594" max="13825" width="9.140625" style="113"/>
    <col min="13826" max="13826" width="18.28515625" style="113" customWidth="1"/>
    <col min="13827" max="13827" width="9.140625" style="113"/>
    <col min="13828" max="13828" width="49.28515625" style="113" customWidth="1"/>
    <col min="13829" max="13829" width="9.140625" style="113"/>
    <col min="13830" max="13830" width="18.28515625" style="113" customWidth="1"/>
    <col min="13831" max="13831" width="17.28515625" style="113" customWidth="1"/>
    <col min="13832" max="13848" width="9.140625" style="113"/>
    <col min="13849" max="13849" width="12.28515625" style="113" bestFit="1" customWidth="1"/>
    <col min="13850" max="14081" width="9.140625" style="113"/>
    <col min="14082" max="14082" width="18.28515625" style="113" customWidth="1"/>
    <col min="14083" max="14083" width="9.140625" style="113"/>
    <col min="14084" max="14084" width="49.28515625" style="113" customWidth="1"/>
    <col min="14085" max="14085" width="9.140625" style="113"/>
    <col min="14086" max="14086" width="18.28515625" style="113" customWidth="1"/>
    <col min="14087" max="14087" width="17.28515625" style="113" customWidth="1"/>
    <col min="14088" max="14104" width="9.140625" style="113"/>
    <col min="14105" max="14105" width="12.28515625" style="113" bestFit="1" customWidth="1"/>
    <col min="14106" max="14337" width="9.140625" style="113"/>
    <col min="14338" max="14338" width="18.28515625" style="113" customWidth="1"/>
    <col min="14339" max="14339" width="9.140625" style="113"/>
    <col min="14340" max="14340" width="49.28515625" style="113" customWidth="1"/>
    <col min="14341" max="14341" width="9.140625" style="113"/>
    <col min="14342" max="14342" width="18.28515625" style="113" customWidth="1"/>
    <col min="14343" max="14343" width="17.28515625" style="113" customWidth="1"/>
    <col min="14344" max="14360" width="9.140625" style="113"/>
    <col min="14361" max="14361" width="12.28515625" style="113" bestFit="1" customWidth="1"/>
    <col min="14362" max="14593" width="9.140625" style="113"/>
    <col min="14594" max="14594" width="18.28515625" style="113" customWidth="1"/>
    <col min="14595" max="14595" width="9.140625" style="113"/>
    <col min="14596" max="14596" width="49.28515625" style="113" customWidth="1"/>
    <col min="14597" max="14597" width="9.140625" style="113"/>
    <col min="14598" max="14598" width="18.28515625" style="113" customWidth="1"/>
    <col min="14599" max="14599" width="17.28515625" style="113" customWidth="1"/>
    <col min="14600" max="14616" width="9.140625" style="113"/>
    <col min="14617" max="14617" width="12.28515625" style="113" bestFit="1" customWidth="1"/>
    <col min="14618" max="14849" width="9.140625" style="113"/>
    <col min="14850" max="14850" width="18.28515625" style="113" customWidth="1"/>
    <col min="14851" max="14851" width="9.140625" style="113"/>
    <col min="14852" max="14852" width="49.28515625" style="113" customWidth="1"/>
    <col min="14853" max="14853" width="9.140625" style="113"/>
    <col min="14854" max="14854" width="18.28515625" style="113" customWidth="1"/>
    <col min="14855" max="14855" width="17.28515625" style="113" customWidth="1"/>
    <col min="14856" max="14872" width="9.140625" style="113"/>
    <col min="14873" max="14873" width="12.28515625" style="113" bestFit="1" customWidth="1"/>
    <col min="14874" max="15105" width="9.140625" style="113"/>
    <col min="15106" max="15106" width="18.28515625" style="113" customWidth="1"/>
    <col min="15107" max="15107" width="9.140625" style="113"/>
    <col min="15108" max="15108" width="49.28515625" style="113" customWidth="1"/>
    <col min="15109" max="15109" width="9.140625" style="113"/>
    <col min="15110" max="15110" width="18.28515625" style="113" customWidth="1"/>
    <col min="15111" max="15111" width="17.28515625" style="113" customWidth="1"/>
    <col min="15112" max="15128" width="9.140625" style="113"/>
    <col min="15129" max="15129" width="12.28515625" style="113" bestFit="1" customWidth="1"/>
    <col min="15130" max="15361" width="9.140625" style="113"/>
    <col min="15362" max="15362" width="18.28515625" style="113" customWidth="1"/>
    <col min="15363" max="15363" width="9.140625" style="113"/>
    <col min="15364" max="15364" width="49.28515625" style="113" customWidth="1"/>
    <col min="15365" max="15365" width="9.140625" style="113"/>
    <col min="15366" max="15366" width="18.28515625" style="113" customWidth="1"/>
    <col min="15367" max="15367" width="17.28515625" style="113" customWidth="1"/>
    <col min="15368" max="15384" width="9.140625" style="113"/>
    <col min="15385" max="15385" width="12.28515625" style="113" bestFit="1" customWidth="1"/>
    <col min="15386" max="15617" width="9.140625" style="113"/>
    <col min="15618" max="15618" width="18.28515625" style="113" customWidth="1"/>
    <col min="15619" max="15619" width="9.140625" style="113"/>
    <col min="15620" max="15620" width="49.28515625" style="113" customWidth="1"/>
    <col min="15621" max="15621" width="9.140625" style="113"/>
    <col min="15622" max="15622" width="18.28515625" style="113" customWidth="1"/>
    <col min="15623" max="15623" width="17.28515625" style="113" customWidth="1"/>
    <col min="15624" max="15640" width="9.140625" style="113"/>
    <col min="15641" max="15641" width="12.28515625" style="113" bestFit="1" customWidth="1"/>
    <col min="15642" max="15873" width="9.140625" style="113"/>
    <col min="15874" max="15874" width="18.28515625" style="113" customWidth="1"/>
    <col min="15875" max="15875" width="9.140625" style="113"/>
    <col min="15876" max="15876" width="49.28515625" style="113" customWidth="1"/>
    <col min="15877" max="15877" width="9.140625" style="113"/>
    <col min="15878" max="15878" width="18.28515625" style="113" customWidth="1"/>
    <col min="15879" max="15879" width="17.28515625" style="113" customWidth="1"/>
    <col min="15880" max="15896" width="9.140625" style="113"/>
    <col min="15897" max="15897" width="12.28515625" style="113" bestFit="1" customWidth="1"/>
    <col min="15898" max="16129" width="9.140625" style="113"/>
    <col min="16130" max="16130" width="18.28515625" style="113" customWidth="1"/>
    <col min="16131" max="16131" width="9.140625" style="113"/>
    <col min="16132" max="16132" width="49.28515625" style="113" customWidth="1"/>
    <col min="16133" max="16133" width="9.140625" style="113"/>
    <col min="16134" max="16134" width="18.28515625" style="113" customWidth="1"/>
    <col min="16135" max="16135" width="17.28515625" style="113" customWidth="1"/>
    <col min="16136" max="16152" width="9.140625" style="113"/>
    <col min="16153" max="16153" width="12.28515625" style="113" bestFit="1" customWidth="1"/>
    <col min="16154" max="16384" width="9.140625" style="113"/>
  </cols>
  <sheetData>
    <row r="1" spans="1:30" x14ac:dyDescent="0.25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30" x14ac:dyDescent="0.3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Q2" s="114" t="s">
        <v>64</v>
      </c>
      <c r="R2" s="137" t="s">
        <v>2</v>
      </c>
      <c r="S2" s="114">
        <v>2024</v>
      </c>
      <c r="T2" s="113" t="s">
        <v>3</v>
      </c>
      <c r="W2" s="116"/>
      <c r="X2" s="116"/>
      <c r="Y2" s="116"/>
      <c r="Z2" s="116"/>
      <c r="AA2" s="116"/>
    </row>
    <row r="3" spans="1:30" ht="15" x14ac:dyDescent="0.25">
      <c r="A3" s="302" t="s">
        <v>4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W3" s="116"/>
      <c r="X3" s="116"/>
      <c r="Y3" s="116"/>
      <c r="Z3" s="116"/>
      <c r="AA3" s="116"/>
    </row>
    <row r="4" spans="1:30" ht="15" x14ac:dyDescent="0.25">
      <c r="A4" s="319" t="s">
        <v>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117"/>
      <c r="V4" s="117"/>
      <c r="W4" s="117"/>
      <c r="X4" s="117"/>
      <c r="Y4" s="117"/>
      <c r="Z4" s="117"/>
      <c r="AA4" s="117"/>
    </row>
    <row r="5" spans="1:30" s="137" customFormat="1" ht="27.75" customHeight="1" thickBot="1" x14ac:dyDescent="0.35">
      <c r="A5" s="138"/>
      <c r="B5" s="138"/>
      <c r="C5" s="138"/>
      <c r="D5" s="138"/>
      <c r="E5" s="138"/>
      <c r="F5" s="138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3"/>
      <c r="T5" s="113"/>
      <c r="U5" s="113"/>
      <c r="V5" s="113"/>
      <c r="W5" s="113"/>
      <c r="X5" s="113"/>
      <c r="Y5" s="113"/>
      <c r="Z5" s="113"/>
      <c r="AA5" s="113"/>
    </row>
    <row r="6" spans="1:30" ht="32.25" customHeight="1" thickBot="1" x14ac:dyDescent="0.3">
      <c r="A6" s="305" t="s">
        <v>6</v>
      </c>
      <c r="B6" s="306"/>
      <c r="C6" s="306"/>
      <c r="D6" s="306"/>
      <c r="E6" s="306"/>
      <c r="F6" s="306"/>
      <c r="G6" s="306"/>
      <c r="H6" s="306"/>
      <c r="I6" s="307"/>
      <c r="J6" s="306" t="s">
        <v>7</v>
      </c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7"/>
      <c r="W6" s="310" t="s">
        <v>8</v>
      </c>
      <c r="X6" s="312" t="s">
        <v>9</v>
      </c>
      <c r="Y6" s="313"/>
      <c r="Z6" s="314"/>
      <c r="AA6" s="308" t="s">
        <v>10</v>
      </c>
    </row>
    <row r="7" spans="1:30" ht="171.75" customHeight="1" thickBot="1" x14ac:dyDescent="0.3">
      <c r="A7" s="310" t="s">
        <v>11</v>
      </c>
      <c r="B7" s="310" t="s">
        <v>12</v>
      </c>
      <c r="C7" s="310" t="s">
        <v>13</v>
      </c>
      <c r="D7" s="310" t="s">
        <v>14</v>
      </c>
      <c r="E7" s="310" t="s">
        <v>15</v>
      </c>
      <c r="F7" s="310" t="s">
        <v>16</v>
      </c>
      <c r="G7" s="310" t="s">
        <v>17</v>
      </c>
      <c r="H7" s="310" t="s">
        <v>18</v>
      </c>
      <c r="I7" s="310" t="s">
        <v>19</v>
      </c>
      <c r="J7" s="308" t="s">
        <v>20</v>
      </c>
      <c r="K7" s="310" t="s">
        <v>21</v>
      </c>
      <c r="L7" s="310" t="s">
        <v>22</v>
      </c>
      <c r="M7" s="305" t="s">
        <v>23</v>
      </c>
      <c r="N7" s="306"/>
      <c r="O7" s="306"/>
      <c r="P7" s="306"/>
      <c r="Q7" s="306"/>
      <c r="R7" s="306"/>
      <c r="S7" s="306"/>
      <c r="T7" s="306"/>
      <c r="U7" s="307"/>
      <c r="V7" s="310" t="s">
        <v>24</v>
      </c>
      <c r="W7" s="311"/>
      <c r="X7" s="315"/>
      <c r="Y7" s="316"/>
      <c r="Z7" s="317"/>
      <c r="AA7" s="309"/>
    </row>
    <row r="8" spans="1:30" ht="63.75" customHeight="1" thickBot="1" x14ac:dyDescent="0.3">
      <c r="A8" s="311"/>
      <c r="B8" s="311"/>
      <c r="C8" s="311"/>
      <c r="D8" s="311"/>
      <c r="E8" s="311"/>
      <c r="F8" s="311"/>
      <c r="G8" s="311"/>
      <c r="H8" s="311"/>
      <c r="I8" s="311"/>
      <c r="J8" s="309"/>
      <c r="K8" s="311"/>
      <c r="L8" s="311"/>
      <c r="M8" s="310" t="s">
        <v>25</v>
      </c>
      <c r="N8" s="305" t="s">
        <v>26</v>
      </c>
      <c r="O8" s="306"/>
      <c r="P8" s="307"/>
      <c r="Q8" s="305" t="s">
        <v>27</v>
      </c>
      <c r="R8" s="306"/>
      <c r="S8" s="306"/>
      <c r="T8" s="307"/>
      <c r="U8" s="310" t="s">
        <v>28</v>
      </c>
      <c r="V8" s="311"/>
      <c r="W8" s="311"/>
      <c r="X8" s="310" t="s">
        <v>29</v>
      </c>
      <c r="Y8" s="310" t="s">
        <v>30</v>
      </c>
      <c r="Z8" s="310" t="s">
        <v>31</v>
      </c>
      <c r="AA8" s="309"/>
    </row>
    <row r="9" spans="1:30" ht="71.25" customHeight="1" thickBot="1" x14ac:dyDescent="0.3">
      <c r="A9" s="311"/>
      <c r="B9" s="311"/>
      <c r="C9" s="311"/>
      <c r="D9" s="311"/>
      <c r="E9" s="311"/>
      <c r="F9" s="311"/>
      <c r="G9" s="311"/>
      <c r="H9" s="311"/>
      <c r="I9" s="311"/>
      <c r="J9" s="309"/>
      <c r="K9" s="311"/>
      <c r="L9" s="311"/>
      <c r="M9" s="311"/>
      <c r="N9" s="135" t="s">
        <v>32</v>
      </c>
      <c r="O9" s="135" t="s">
        <v>33</v>
      </c>
      <c r="P9" s="135" t="s">
        <v>34</v>
      </c>
      <c r="Q9" s="135" t="s">
        <v>35</v>
      </c>
      <c r="R9" s="135" t="s">
        <v>36</v>
      </c>
      <c r="S9" s="135" t="s">
        <v>37</v>
      </c>
      <c r="T9" s="135" t="s">
        <v>38</v>
      </c>
      <c r="U9" s="311"/>
      <c r="V9" s="311"/>
      <c r="W9" s="311"/>
      <c r="X9" s="311"/>
      <c r="Y9" s="311"/>
      <c r="Z9" s="311"/>
      <c r="AA9" s="309"/>
    </row>
    <row r="10" spans="1:30" ht="17.25" customHeight="1" thickBot="1" x14ac:dyDescent="0.3">
      <c r="A10" s="139">
        <v>1</v>
      </c>
      <c r="B10" s="139">
        <v>2</v>
      </c>
      <c r="C10" s="139">
        <v>3</v>
      </c>
      <c r="D10" s="139">
        <v>4</v>
      </c>
      <c r="E10" s="139">
        <v>5</v>
      </c>
      <c r="F10" s="139">
        <v>6</v>
      </c>
      <c r="G10" s="139">
        <v>7</v>
      </c>
      <c r="H10" s="139">
        <v>8</v>
      </c>
      <c r="I10" s="139">
        <v>9</v>
      </c>
      <c r="J10" s="139">
        <v>10</v>
      </c>
      <c r="K10" s="139">
        <v>11</v>
      </c>
      <c r="L10" s="139">
        <v>12</v>
      </c>
      <c r="M10" s="139">
        <v>13</v>
      </c>
      <c r="N10" s="139">
        <v>14</v>
      </c>
      <c r="O10" s="139">
        <v>15</v>
      </c>
      <c r="P10" s="139">
        <v>16</v>
      </c>
      <c r="Q10" s="139">
        <v>17</v>
      </c>
      <c r="R10" s="139">
        <v>18</v>
      </c>
      <c r="S10" s="139">
        <v>19</v>
      </c>
      <c r="T10" s="139">
        <v>20</v>
      </c>
      <c r="U10" s="139">
        <v>21</v>
      </c>
      <c r="V10" s="139">
        <v>22</v>
      </c>
      <c r="W10" s="139">
        <v>23</v>
      </c>
      <c r="X10" s="139">
        <v>24</v>
      </c>
      <c r="Y10" s="139">
        <v>25</v>
      </c>
      <c r="Z10" s="139">
        <v>26</v>
      </c>
      <c r="AA10" s="139">
        <v>27</v>
      </c>
    </row>
    <row r="11" spans="1:30" s="124" customFormat="1" ht="81" customHeight="1" x14ac:dyDescent="0.25">
      <c r="A11" s="122">
        <v>1</v>
      </c>
      <c r="B11" s="122" t="s">
        <v>71</v>
      </c>
      <c r="C11" s="122" t="s">
        <v>53</v>
      </c>
      <c r="D11" s="123" t="s">
        <v>461</v>
      </c>
      <c r="E11" s="122" t="s">
        <v>73</v>
      </c>
      <c r="F11" s="122" t="s">
        <v>462</v>
      </c>
      <c r="G11" s="123" t="s">
        <v>463</v>
      </c>
      <c r="H11" s="122" t="s">
        <v>45</v>
      </c>
      <c r="I11" s="122">
        <v>5.65</v>
      </c>
      <c r="J11" s="123" t="s">
        <v>74</v>
      </c>
      <c r="K11" s="122"/>
      <c r="L11" s="122"/>
      <c r="M11" s="122">
        <v>56</v>
      </c>
      <c r="N11" s="122">
        <v>0</v>
      </c>
      <c r="O11" s="122">
        <v>0</v>
      </c>
      <c r="P11" s="122">
        <v>56</v>
      </c>
      <c r="Q11" s="122">
        <v>0</v>
      </c>
      <c r="R11" s="122">
        <v>0</v>
      </c>
      <c r="S11" s="122">
        <v>0</v>
      </c>
      <c r="T11" s="122">
        <v>56</v>
      </c>
      <c r="U11" s="122">
        <v>0</v>
      </c>
      <c r="V11" s="122">
        <v>22</v>
      </c>
      <c r="W11" s="122"/>
      <c r="X11" s="94" t="s">
        <v>464</v>
      </c>
      <c r="Y11" s="122" t="s">
        <v>465</v>
      </c>
      <c r="Z11" s="122" t="s">
        <v>58</v>
      </c>
      <c r="AA11" s="122">
        <v>1</v>
      </c>
      <c r="AB11" s="124">
        <f>M11*I11</f>
        <v>316.40000000000003</v>
      </c>
      <c r="AD11" s="124">
        <f>V11*I11</f>
        <v>124.30000000000001</v>
      </c>
    </row>
    <row r="12" spans="1:30" s="124" customFormat="1" ht="88.5" customHeight="1" x14ac:dyDescent="0.25">
      <c r="A12" s="122">
        <v>2</v>
      </c>
      <c r="B12" s="122" t="s">
        <v>71</v>
      </c>
      <c r="C12" s="122" t="s">
        <v>53</v>
      </c>
      <c r="D12" s="123" t="s">
        <v>466</v>
      </c>
      <c r="E12" s="122" t="s">
        <v>73</v>
      </c>
      <c r="F12" s="122" t="s">
        <v>467</v>
      </c>
      <c r="G12" s="122" t="s">
        <v>468</v>
      </c>
      <c r="H12" s="122" t="s">
        <v>45</v>
      </c>
      <c r="I12" s="122">
        <v>4.08</v>
      </c>
      <c r="J12" s="123" t="s">
        <v>74</v>
      </c>
      <c r="K12" s="122"/>
      <c r="L12" s="122"/>
      <c r="M12" s="122">
        <v>15</v>
      </c>
      <c r="N12" s="122">
        <v>0</v>
      </c>
      <c r="O12" s="122">
        <v>0</v>
      </c>
      <c r="P12" s="122">
        <v>15</v>
      </c>
      <c r="Q12" s="122">
        <v>0</v>
      </c>
      <c r="R12" s="122">
        <v>0</v>
      </c>
      <c r="S12" s="122">
        <v>0</v>
      </c>
      <c r="T12" s="122">
        <v>15</v>
      </c>
      <c r="U12" s="122">
        <v>0</v>
      </c>
      <c r="V12" s="122">
        <v>17</v>
      </c>
      <c r="W12" s="122"/>
      <c r="X12" s="123" t="s">
        <v>469</v>
      </c>
      <c r="Y12" s="122" t="s">
        <v>465</v>
      </c>
      <c r="Z12" s="122" t="s">
        <v>470</v>
      </c>
      <c r="AA12" s="122">
        <v>1</v>
      </c>
      <c r="AB12" s="124">
        <f>M12*I12</f>
        <v>61.2</v>
      </c>
      <c r="AD12" s="124">
        <f t="shared" ref="AD12:AD13" si="0">V12*I12</f>
        <v>69.36</v>
      </c>
    </row>
    <row r="13" spans="1:30" s="124" customFormat="1" ht="83.25" customHeight="1" x14ac:dyDescent="0.25">
      <c r="A13" s="122">
        <v>3</v>
      </c>
      <c r="B13" s="122" t="s">
        <v>71</v>
      </c>
      <c r="C13" s="122" t="s">
        <v>53</v>
      </c>
      <c r="D13" s="122" t="s">
        <v>179</v>
      </c>
      <c r="E13" s="122" t="s">
        <v>73</v>
      </c>
      <c r="F13" s="122" t="s">
        <v>471</v>
      </c>
      <c r="G13" s="123" t="s">
        <v>472</v>
      </c>
      <c r="H13" s="122" t="s">
        <v>45</v>
      </c>
      <c r="I13" s="122">
        <v>23</v>
      </c>
      <c r="J13" s="123" t="s">
        <v>82</v>
      </c>
      <c r="K13" s="122"/>
      <c r="L13" s="122"/>
      <c r="M13" s="122">
        <v>1</v>
      </c>
      <c r="N13" s="122">
        <v>0</v>
      </c>
      <c r="O13" s="122">
        <v>0</v>
      </c>
      <c r="P13" s="122">
        <v>1</v>
      </c>
      <c r="Q13" s="122">
        <v>0</v>
      </c>
      <c r="R13" s="122">
        <v>0</v>
      </c>
      <c r="S13" s="122">
        <v>0</v>
      </c>
      <c r="T13" s="122">
        <v>1</v>
      </c>
      <c r="U13" s="122">
        <v>0</v>
      </c>
      <c r="V13" s="122">
        <v>21</v>
      </c>
      <c r="W13" s="122"/>
      <c r="X13" s="123" t="s">
        <v>473</v>
      </c>
      <c r="Y13" s="122" t="s">
        <v>183</v>
      </c>
      <c r="Z13" s="122" t="s">
        <v>279</v>
      </c>
      <c r="AA13" s="122">
        <v>1</v>
      </c>
      <c r="AB13" s="124">
        <f>M13*I13</f>
        <v>23</v>
      </c>
      <c r="AD13" s="124">
        <f t="shared" si="0"/>
        <v>483</v>
      </c>
    </row>
    <row r="14" spans="1:30" ht="83.25" customHeight="1" x14ac:dyDescent="0.25">
      <c r="A14" s="127">
        <v>4</v>
      </c>
      <c r="B14" s="127" t="s">
        <v>71</v>
      </c>
      <c r="C14" s="127" t="s">
        <v>53</v>
      </c>
      <c r="D14" s="127" t="s">
        <v>401</v>
      </c>
      <c r="E14" s="51" t="s">
        <v>73</v>
      </c>
      <c r="F14" s="128" t="s">
        <v>474</v>
      </c>
      <c r="G14" s="128" t="s">
        <v>475</v>
      </c>
      <c r="H14" s="127" t="s">
        <v>75</v>
      </c>
      <c r="I14" s="129">
        <v>0.33300000000000002</v>
      </c>
      <c r="J14" s="127" t="s">
        <v>74</v>
      </c>
      <c r="K14" s="127"/>
      <c r="L14" s="127"/>
      <c r="M14" s="127">
        <v>56</v>
      </c>
      <c r="N14" s="127">
        <v>0</v>
      </c>
      <c r="O14" s="127">
        <v>0</v>
      </c>
      <c r="P14" s="127">
        <v>56</v>
      </c>
      <c r="Q14" s="127">
        <v>0</v>
      </c>
      <c r="R14" s="127">
        <v>0</v>
      </c>
      <c r="S14" s="127">
        <v>0</v>
      </c>
      <c r="T14" s="127">
        <v>56</v>
      </c>
      <c r="U14" s="127">
        <v>0</v>
      </c>
      <c r="V14" s="127">
        <v>23</v>
      </c>
      <c r="W14" s="127"/>
      <c r="X14" s="128"/>
      <c r="Y14" s="127"/>
      <c r="Z14" s="127"/>
      <c r="AA14" s="127">
        <v>1</v>
      </c>
    </row>
    <row r="15" spans="1:30" ht="83.25" customHeight="1" x14ac:dyDescent="0.25">
      <c r="A15" s="127">
        <v>5</v>
      </c>
      <c r="B15" s="127" t="s">
        <v>71</v>
      </c>
      <c r="C15" s="127" t="s">
        <v>53</v>
      </c>
      <c r="D15" s="128" t="s">
        <v>466</v>
      </c>
      <c r="E15" s="127" t="s">
        <v>73</v>
      </c>
      <c r="F15" s="128" t="s">
        <v>474</v>
      </c>
      <c r="G15" s="128" t="s">
        <v>476</v>
      </c>
      <c r="H15" s="128" t="s">
        <v>75</v>
      </c>
      <c r="I15" s="127">
        <v>1.333</v>
      </c>
      <c r="J15" s="128" t="s">
        <v>74</v>
      </c>
      <c r="K15" s="127"/>
      <c r="L15" s="127"/>
      <c r="M15" s="127">
        <v>15</v>
      </c>
      <c r="N15" s="127">
        <v>0</v>
      </c>
      <c r="O15" s="127">
        <v>0</v>
      </c>
      <c r="P15" s="127">
        <v>15</v>
      </c>
      <c r="Q15" s="127">
        <v>0</v>
      </c>
      <c r="R15" s="127">
        <v>0</v>
      </c>
      <c r="S15" s="127">
        <v>0</v>
      </c>
      <c r="T15" s="127">
        <v>15</v>
      </c>
      <c r="U15" s="127">
        <v>0</v>
      </c>
      <c r="V15" s="127">
        <v>17</v>
      </c>
      <c r="W15" s="127"/>
      <c r="X15" s="128"/>
      <c r="Y15" s="127"/>
      <c r="Z15" s="127"/>
      <c r="AA15" s="127">
        <v>1</v>
      </c>
    </row>
    <row r="16" spans="1:30" ht="83.25" customHeight="1" x14ac:dyDescent="0.25">
      <c r="A16" s="127">
        <v>6</v>
      </c>
      <c r="B16" s="127" t="s">
        <v>71</v>
      </c>
      <c r="C16" s="127" t="s">
        <v>53</v>
      </c>
      <c r="D16" s="128" t="s">
        <v>477</v>
      </c>
      <c r="E16" s="127" t="s">
        <v>73</v>
      </c>
      <c r="F16" s="128" t="s">
        <v>478</v>
      </c>
      <c r="G16" s="128" t="s">
        <v>479</v>
      </c>
      <c r="H16" s="128" t="s">
        <v>75</v>
      </c>
      <c r="I16" s="129">
        <v>2</v>
      </c>
      <c r="J16" s="128" t="s">
        <v>74</v>
      </c>
      <c r="K16" s="127"/>
      <c r="L16" s="127"/>
      <c r="M16" s="127">
        <v>14</v>
      </c>
      <c r="N16" s="127">
        <v>0</v>
      </c>
      <c r="O16" s="127">
        <v>0</v>
      </c>
      <c r="P16" s="127">
        <v>14</v>
      </c>
      <c r="Q16" s="127">
        <v>0</v>
      </c>
      <c r="R16" s="127">
        <v>0</v>
      </c>
      <c r="S16" s="127">
        <v>0</v>
      </c>
      <c r="T16" s="127">
        <v>14</v>
      </c>
      <c r="U16" s="127">
        <v>0</v>
      </c>
      <c r="V16" s="127">
        <v>6</v>
      </c>
      <c r="W16" s="127"/>
      <c r="X16" s="128"/>
      <c r="Y16" s="127"/>
      <c r="Z16" s="127"/>
      <c r="AA16" s="127">
        <v>1</v>
      </c>
    </row>
    <row r="17" spans="1:30" ht="83.25" customHeight="1" x14ac:dyDescent="0.25">
      <c r="A17" s="127">
        <v>7</v>
      </c>
      <c r="B17" s="127" t="s">
        <v>47</v>
      </c>
      <c r="C17" s="128" t="s">
        <v>53</v>
      </c>
      <c r="D17" s="128" t="s">
        <v>480</v>
      </c>
      <c r="E17" s="127" t="s">
        <v>42</v>
      </c>
      <c r="F17" s="128" t="s">
        <v>481</v>
      </c>
      <c r="G17" s="128" t="s">
        <v>482</v>
      </c>
      <c r="H17" s="128" t="s">
        <v>75</v>
      </c>
      <c r="I17" s="129">
        <v>10.5</v>
      </c>
      <c r="J17" s="128" t="s">
        <v>74</v>
      </c>
      <c r="K17" s="127"/>
      <c r="L17" s="127"/>
      <c r="M17" s="127">
        <v>18</v>
      </c>
      <c r="N17" s="127">
        <v>0</v>
      </c>
      <c r="O17" s="127">
        <v>0</v>
      </c>
      <c r="P17" s="127">
        <v>18</v>
      </c>
      <c r="Q17" s="127">
        <v>0</v>
      </c>
      <c r="R17" s="127">
        <v>0</v>
      </c>
      <c r="S17" s="127">
        <v>0</v>
      </c>
      <c r="T17" s="127">
        <v>18</v>
      </c>
      <c r="U17" s="127">
        <v>0</v>
      </c>
      <c r="V17" s="127">
        <v>22</v>
      </c>
      <c r="W17" s="127"/>
      <c r="X17" s="128"/>
      <c r="Y17" s="127"/>
      <c r="Z17" s="127"/>
      <c r="AA17" s="127">
        <v>1</v>
      </c>
    </row>
    <row r="18" spans="1:30" ht="81" customHeight="1" x14ac:dyDescent="0.25">
      <c r="A18" s="127">
        <v>8</v>
      </c>
      <c r="B18" s="127" t="s">
        <v>71</v>
      </c>
      <c r="C18" s="127" t="s">
        <v>53</v>
      </c>
      <c r="D18" s="127" t="s">
        <v>72</v>
      </c>
      <c r="E18" s="127" t="s">
        <v>73</v>
      </c>
      <c r="F18" s="127" t="s">
        <v>483</v>
      </c>
      <c r="G18" s="127" t="s">
        <v>484</v>
      </c>
      <c r="H18" s="127" t="s">
        <v>45</v>
      </c>
      <c r="I18" s="127">
        <v>0.53</v>
      </c>
      <c r="J18" s="128" t="s">
        <v>74</v>
      </c>
      <c r="K18" s="127"/>
      <c r="L18" s="127"/>
      <c r="M18" s="127">
        <v>165</v>
      </c>
      <c r="N18" s="127">
        <v>0</v>
      </c>
      <c r="O18" s="127">
        <v>0</v>
      </c>
      <c r="P18" s="127">
        <v>165</v>
      </c>
      <c r="Q18" s="127">
        <v>0</v>
      </c>
      <c r="R18" s="127">
        <v>0</v>
      </c>
      <c r="S18" s="127">
        <v>0</v>
      </c>
      <c r="T18" s="127">
        <v>165</v>
      </c>
      <c r="U18" s="127">
        <v>0</v>
      </c>
      <c r="V18" s="127">
        <v>35</v>
      </c>
      <c r="W18" s="127"/>
      <c r="X18" s="128" t="s">
        <v>485</v>
      </c>
      <c r="Y18" s="127" t="s">
        <v>109</v>
      </c>
      <c r="Z18" s="127" t="s">
        <v>46</v>
      </c>
      <c r="AA18" s="127">
        <v>0</v>
      </c>
      <c r="AD18" s="113">
        <f>V18*I18</f>
        <v>18.55</v>
      </c>
    </row>
    <row r="19" spans="1:30" s="124" customFormat="1" ht="77.25" customHeight="1" x14ac:dyDescent="0.25">
      <c r="A19" s="122">
        <v>9</v>
      </c>
      <c r="B19" s="122" t="s">
        <v>47</v>
      </c>
      <c r="C19" s="122" t="s">
        <v>40</v>
      </c>
      <c r="D19" s="122" t="s">
        <v>133</v>
      </c>
      <c r="E19" s="122" t="s">
        <v>73</v>
      </c>
      <c r="F19" s="122" t="s">
        <v>486</v>
      </c>
      <c r="G19" s="122" t="s">
        <v>487</v>
      </c>
      <c r="H19" s="122" t="s">
        <v>45</v>
      </c>
      <c r="I19" s="122">
        <v>1.5</v>
      </c>
      <c r="J19" s="123" t="s">
        <v>74</v>
      </c>
      <c r="K19" s="122"/>
      <c r="L19" s="122"/>
      <c r="M19" s="122">
        <v>1500</v>
      </c>
      <c r="N19" s="122">
        <v>0</v>
      </c>
      <c r="O19" s="122">
        <v>0</v>
      </c>
      <c r="P19" s="122">
        <v>1500</v>
      </c>
      <c r="Q19" s="122">
        <v>0</v>
      </c>
      <c r="R19" s="122">
        <v>0</v>
      </c>
      <c r="S19" s="122">
        <v>0</v>
      </c>
      <c r="T19" s="122">
        <v>1500</v>
      </c>
      <c r="U19" s="122">
        <v>0</v>
      </c>
      <c r="V19" s="122">
        <v>2000</v>
      </c>
      <c r="W19" s="122"/>
      <c r="X19" s="123" t="s">
        <v>488</v>
      </c>
      <c r="Y19" s="122" t="s">
        <v>70</v>
      </c>
      <c r="Z19" s="122" t="s">
        <v>441</v>
      </c>
      <c r="AA19" s="122">
        <v>1</v>
      </c>
      <c r="AB19" s="124">
        <f>M19*I19</f>
        <v>2250</v>
      </c>
      <c r="AD19" s="124">
        <f>V19*I19</f>
        <v>3000</v>
      </c>
    </row>
    <row r="20" spans="1:30" ht="81" customHeight="1" x14ac:dyDescent="0.25">
      <c r="A20" s="127">
        <v>10</v>
      </c>
      <c r="B20" s="127" t="s">
        <v>47</v>
      </c>
      <c r="C20" s="127" t="s">
        <v>48</v>
      </c>
      <c r="D20" s="127" t="s">
        <v>489</v>
      </c>
      <c r="E20" s="127" t="s">
        <v>73</v>
      </c>
      <c r="F20" s="127" t="s">
        <v>490</v>
      </c>
      <c r="G20" s="128" t="s">
        <v>491</v>
      </c>
      <c r="H20" s="127" t="s">
        <v>45</v>
      </c>
      <c r="I20" s="129">
        <v>2.6</v>
      </c>
      <c r="J20" s="127" t="s">
        <v>74</v>
      </c>
      <c r="K20" s="127"/>
      <c r="L20" s="127"/>
      <c r="M20" s="127">
        <v>36</v>
      </c>
      <c r="N20" s="127">
        <v>0</v>
      </c>
      <c r="O20" s="127">
        <v>0</v>
      </c>
      <c r="P20" s="127">
        <v>36</v>
      </c>
      <c r="Q20" s="127">
        <v>0</v>
      </c>
      <c r="R20" s="127">
        <v>0</v>
      </c>
      <c r="S20" s="127">
        <v>0</v>
      </c>
      <c r="T20" s="127">
        <v>36</v>
      </c>
      <c r="U20" s="127">
        <v>0</v>
      </c>
      <c r="V20" s="127">
        <v>36</v>
      </c>
      <c r="W20" s="127"/>
      <c r="X20" s="128" t="s">
        <v>492</v>
      </c>
      <c r="Y20" s="127" t="s">
        <v>109</v>
      </c>
      <c r="Z20" s="127" t="s">
        <v>46</v>
      </c>
      <c r="AA20" s="127">
        <v>0</v>
      </c>
      <c r="AD20" s="124">
        <f t="shared" ref="AD20:AD24" si="1">V20*I20</f>
        <v>93.600000000000009</v>
      </c>
    </row>
    <row r="21" spans="1:30" ht="77.25" customHeight="1" x14ac:dyDescent="0.25">
      <c r="A21" s="127">
        <v>11</v>
      </c>
      <c r="B21" s="127" t="s">
        <v>47</v>
      </c>
      <c r="C21" s="127" t="s">
        <v>48</v>
      </c>
      <c r="D21" s="127" t="s">
        <v>493</v>
      </c>
      <c r="E21" s="127" t="s">
        <v>73</v>
      </c>
      <c r="F21" s="127" t="s">
        <v>490</v>
      </c>
      <c r="G21" s="128" t="s">
        <v>491</v>
      </c>
      <c r="H21" s="127" t="s">
        <v>45</v>
      </c>
      <c r="I21" s="129">
        <v>2.6</v>
      </c>
      <c r="J21" s="127" t="s">
        <v>74</v>
      </c>
      <c r="K21" s="127"/>
      <c r="L21" s="127"/>
      <c r="M21" s="127">
        <v>24</v>
      </c>
      <c r="N21" s="127">
        <v>0</v>
      </c>
      <c r="O21" s="127">
        <v>0</v>
      </c>
      <c r="P21" s="127">
        <v>24</v>
      </c>
      <c r="Q21" s="127">
        <v>0</v>
      </c>
      <c r="R21" s="127">
        <v>0</v>
      </c>
      <c r="S21" s="127">
        <v>0</v>
      </c>
      <c r="T21" s="127">
        <v>24</v>
      </c>
      <c r="U21" s="127">
        <v>0</v>
      </c>
      <c r="V21" s="127">
        <v>22</v>
      </c>
      <c r="W21" s="127"/>
      <c r="X21" s="128" t="s">
        <v>494</v>
      </c>
      <c r="Y21" s="127" t="s">
        <v>109</v>
      </c>
      <c r="Z21" s="127" t="s">
        <v>46</v>
      </c>
      <c r="AA21" s="127">
        <v>0</v>
      </c>
      <c r="AD21" s="124">
        <f t="shared" si="1"/>
        <v>57.2</v>
      </c>
    </row>
    <row r="22" spans="1:30" ht="92.25" customHeight="1" x14ac:dyDescent="0.25">
      <c r="A22" s="127">
        <v>12</v>
      </c>
      <c r="B22" s="127" t="s">
        <v>47</v>
      </c>
      <c r="C22" s="127" t="s">
        <v>40</v>
      </c>
      <c r="D22" s="127" t="s">
        <v>495</v>
      </c>
      <c r="E22" s="127" t="s">
        <v>73</v>
      </c>
      <c r="F22" s="127" t="s">
        <v>490</v>
      </c>
      <c r="G22" s="128" t="s">
        <v>491</v>
      </c>
      <c r="H22" s="127" t="s">
        <v>45</v>
      </c>
      <c r="I22" s="129">
        <v>2.6</v>
      </c>
      <c r="J22" s="127" t="s">
        <v>74</v>
      </c>
      <c r="K22" s="127"/>
      <c r="L22" s="127"/>
      <c r="M22" s="127">
        <v>36</v>
      </c>
      <c r="N22" s="127">
        <v>0</v>
      </c>
      <c r="O22" s="127">
        <v>0</v>
      </c>
      <c r="P22" s="127">
        <v>34</v>
      </c>
      <c r="Q22" s="127">
        <v>0</v>
      </c>
      <c r="R22" s="127">
        <v>0</v>
      </c>
      <c r="S22" s="127">
        <v>0</v>
      </c>
      <c r="T22" s="127">
        <v>34</v>
      </c>
      <c r="U22" s="127">
        <v>2</v>
      </c>
      <c r="V22" s="127">
        <v>24</v>
      </c>
      <c r="W22" s="127"/>
      <c r="X22" s="128" t="s">
        <v>496</v>
      </c>
      <c r="Y22" s="127" t="s">
        <v>109</v>
      </c>
      <c r="Z22" s="127" t="s">
        <v>46</v>
      </c>
      <c r="AA22" s="127">
        <v>0</v>
      </c>
      <c r="AD22" s="124">
        <f t="shared" si="1"/>
        <v>62.400000000000006</v>
      </c>
    </row>
    <row r="23" spans="1:30" ht="76.5" customHeight="1" x14ac:dyDescent="0.25">
      <c r="A23" s="127">
        <v>13</v>
      </c>
      <c r="B23" s="127" t="s">
        <v>47</v>
      </c>
      <c r="C23" s="127" t="s">
        <v>48</v>
      </c>
      <c r="D23" s="127" t="s">
        <v>497</v>
      </c>
      <c r="E23" s="127" t="s">
        <v>73</v>
      </c>
      <c r="F23" s="127" t="s">
        <v>498</v>
      </c>
      <c r="G23" s="127" t="s">
        <v>499</v>
      </c>
      <c r="H23" s="127" t="s">
        <v>45</v>
      </c>
      <c r="I23" s="127">
        <v>1.87</v>
      </c>
      <c r="J23" s="127" t="s">
        <v>74</v>
      </c>
      <c r="K23" s="127"/>
      <c r="L23" s="127"/>
      <c r="M23" s="127">
        <v>15</v>
      </c>
      <c r="N23" s="127">
        <v>0</v>
      </c>
      <c r="O23" s="127">
        <v>0</v>
      </c>
      <c r="P23" s="127">
        <v>15</v>
      </c>
      <c r="Q23" s="127">
        <v>0</v>
      </c>
      <c r="R23" s="127">
        <v>0</v>
      </c>
      <c r="S23" s="127">
        <v>0</v>
      </c>
      <c r="T23" s="127">
        <v>15</v>
      </c>
      <c r="U23" s="127">
        <v>0</v>
      </c>
      <c r="V23" s="127">
        <v>15</v>
      </c>
      <c r="W23" s="127"/>
      <c r="X23" s="128" t="s">
        <v>500</v>
      </c>
      <c r="Y23" s="127" t="s">
        <v>109</v>
      </c>
      <c r="Z23" s="127" t="s">
        <v>46</v>
      </c>
      <c r="AA23" s="127">
        <v>0</v>
      </c>
      <c r="AD23" s="124">
        <f t="shared" si="1"/>
        <v>28.05</v>
      </c>
    </row>
    <row r="24" spans="1:30" ht="76.5" customHeight="1" x14ac:dyDescent="0.25">
      <c r="A24" s="127">
        <v>14</v>
      </c>
      <c r="B24" s="127" t="s">
        <v>47</v>
      </c>
      <c r="C24" s="127" t="s">
        <v>40</v>
      </c>
      <c r="D24" s="127" t="s">
        <v>207</v>
      </c>
      <c r="E24" s="127" t="s">
        <v>73</v>
      </c>
      <c r="F24" s="127" t="s">
        <v>501</v>
      </c>
      <c r="G24" s="127" t="s">
        <v>502</v>
      </c>
      <c r="H24" s="127" t="s">
        <v>45</v>
      </c>
      <c r="I24" s="127">
        <v>1.92</v>
      </c>
      <c r="J24" s="127" t="s">
        <v>74</v>
      </c>
      <c r="K24" s="127"/>
      <c r="L24" s="127"/>
      <c r="M24" s="127">
        <v>45</v>
      </c>
      <c r="N24" s="127">
        <v>0</v>
      </c>
      <c r="O24" s="127">
        <v>0</v>
      </c>
      <c r="P24" s="127">
        <v>45</v>
      </c>
      <c r="Q24" s="127">
        <v>0</v>
      </c>
      <c r="R24" s="127">
        <v>0</v>
      </c>
      <c r="S24" s="127">
        <v>0</v>
      </c>
      <c r="T24" s="127">
        <v>45</v>
      </c>
      <c r="U24" s="127">
        <v>0</v>
      </c>
      <c r="V24" s="127">
        <v>22</v>
      </c>
      <c r="W24" s="127"/>
      <c r="X24" s="128" t="s">
        <v>503</v>
      </c>
      <c r="Y24" s="127" t="s">
        <v>109</v>
      </c>
      <c r="Z24" s="127" t="s">
        <v>46</v>
      </c>
      <c r="AA24" s="127">
        <v>0</v>
      </c>
      <c r="AD24" s="124">
        <f t="shared" si="1"/>
        <v>42.239999999999995</v>
      </c>
    </row>
    <row r="25" spans="1:30" ht="76.5" customHeight="1" x14ac:dyDescent="0.25">
      <c r="A25" s="127">
        <v>15</v>
      </c>
      <c r="B25" s="127" t="s">
        <v>71</v>
      </c>
      <c r="C25" s="127" t="s">
        <v>53</v>
      </c>
      <c r="D25" s="127" t="s">
        <v>504</v>
      </c>
      <c r="E25" s="127">
        <v>0.38</v>
      </c>
      <c r="F25" s="128" t="s">
        <v>505</v>
      </c>
      <c r="G25" s="128" t="s">
        <v>506</v>
      </c>
      <c r="H25" s="127" t="s">
        <v>75</v>
      </c>
      <c r="I25" s="129">
        <v>1</v>
      </c>
      <c r="J25" s="127" t="s">
        <v>74</v>
      </c>
      <c r="K25" s="127"/>
      <c r="L25" s="127"/>
      <c r="M25" s="127">
        <v>6</v>
      </c>
      <c r="N25" s="127">
        <v>0</v>
      </c>
      <c r="O25" s="127">
        <v>0</v>
      </c>
      <c r="P25" s="127">
        <v>6</v>
      </c>
      <c r="Q25" s="127">
        <v>0</v>
      </c>
      <c r="R25" s="127">
        <v>0</v>
      </c>
      <c r="S25" s="127">
        <v>0</v>
      </c>
      <c r="T25" s="127">
        <v>6</v>
      </c>
      <c r="U25" s="127">
        <v>0</v>
      </c>
      <c r="V25" s="127">
        <v>6</v>
      </c>
      <c r="W25" s="127"/>
      <c r="X25" s="128"/>
      <c r="Y25" s="127"/>
      <c r="Z25" s="127"/>
      <c r="AA25" s="127">
        <v>1</v>
      </c>
    </row>
    <row r="26" spans="1:30" ht="76.5" customHeight="1" x14ac:dyDescent="0.25">
      <c r="A26" s="127">
        <v>16</v>
      </c>
      <c r="B26" s="127" t="s">
        <v>71</v>
      </c>
      <c r="C26" s="127" t="s">
        <v>53</v>
      </c>
      <c r="D26" s="127" t="s">
        <v>507</v>
      </c>
      <c r="E26" s="127">
        <v>0.38</v>
      </c>
      <c r="F26" s="128" t="s">
        <v>508</v>
      </c>
      <c r="G26" s="128" t="s">
        <v>509</v>
      </c>
      <c r="H26" s="127" t="s">
        <v>75</v>
      </c>
      <c r="I26" s="129">
        <v>2</v>
      </c>
      <c r="J26" s="127" t="s">
        <v>74</v>
      </c>
      <c r="K26" s="127"/>
      <c r="L26" s="127"/>
      <c r="M26" s="127">
        <v>6</v>
      </c>
      <c r="N26" s="127">
        <v>0</v>
      </c>
      <c r="O26" s="127">
        <v>0</v>
      </c>
      <c r="P26" s="127">
        <v>6</v>
      </c>
      <c r="Q26" s="127">
        <v>0</v>
      </c>
      <c r="R26" s="127">
        <v>0</v>
      </c>
      <c r="S26" s="127">
        <v>0</v>
      </c>
      <c r="T26" s="127">
        <v>6</v>
      </c>
      <c r="U26" s="127">
        <v>0</v>
      </c>
      <c r="V26" s="127">
        <v>6</v>
      </c>
      <c r="W26" s="127"/>
      <c r="X26" s="128"/>
      <c r="Y26" s="127"/>
      <c r="Z26" s="127"/>
      <c r="AA26" s="127">
        <v>1</v>
      </c>
    </row>
    <row r="27" spans="1:30" ht="76.5" customHeight="1" x14ac:dyDescent="0.25">
      <c r="A27" s="127">
        <v>17</v>
      </c>
      <c r="B27" s="127" t="s">
        <v>71</v>
      </c>
      <c r="C27" s="127" t="s">
        <v>53</v>
      </c>
      <c r="D27" s="128" t="s">
        <v>510</v>
      </c>
      <c r="E27" s="127" t="s">
        <v>73</v>
      </c>
      <c r="F27" s="128" t="s">
        <v>511</v>
      </c>
      <c r="G27" s="127" t="s">
        <v>512</v>
      </c>
      <c r="H27" s="127" t="s">
        <v>45</v>
      </c>
      <c r="I27" s="127">
        <v>2.3330000000000002</v>
      </c>
      <c r="J27" s="127" t="s">
        <v>74</v>
      </c>
      <c r="K27" s="127"/>
      <c r="L27" s="127"/>
      <c r="M27" s="127">
        <v>66</v>
      </c>
      <c r="N27" s="127">
        <v>0</v>
      </c>
      <c r="O27" s="127">
        <v>0</v>
      </c>
      <c r="P27" s="127">
        <v>66</v>
      </c>
      <c r="Q27" s="127">
        <v>0</v>
      </c>
      <c r="R27" s="127">
        <v>0</v>
      </c>
      <c r="S27" s="127">
        <v>0</v>
      </c>
      <c r="T27" s="127">
        <v>66</v>
      </c>
      <c r="U27" s="127">
        <v>0</v>
      </c>
      <c r="V27" s="127">
        <v>28</v>
      </c>
      <c r="W27" s="127"/>
      <c r="X27" s="128" t="s">
        <v>513</v>
      </c>
      <c r="Y27" s="127" t="s">
        <v>109</v>
      </c>
      <c r="Z27" s="127" t="s">
        <v>46</v>
      </c>
      <c r="AA27" s="127">
        <v>0</v>
      </c>
      <c r="AD27" s="113">
        <f t="shared" ref="AD27" si="2">V27*I27</f>
        <v>65.324000000000012</v>
      </c>
    </row>
    <row r="28" spans="1:30" ht="76.5" customHeight="1" x14ac:dyDescent="0.25">
      <c r="A28" s="127">
        <v>18</v>
      </c>
      <c r="B28" s="50" t="s">
        <v>71</v>
      </c>
      <c r="C28" s="51" t="s">
        <v>53</v>
      </c>
      <c r="D28" s="51" t="s">
        <v>514</v>
      </c>
      <c r="E28" s="51" t="s">
        <v>73</v>
      </c>
      <c r="F28" s="51" t="s">
        <v>607</v>
      </c>
      <c r="G28" s="51" t="s">
        <v>608</v>
      </c>
      <c r="H28" s="51" t="s">
        <v>75</v>
      </c>
      <c r="I28" s="52">
        <v>7.1660000000000004</v>
      </c>
      <c r="J28" s="51" t="s">
        <v>82</v>
      </c>
      <c r="K28" s="51"/>
      <c r="L28" s="51"/>
      <c r="M28" s="51">
        <v>92</v>
      </c>
      <c r="N28" s="51">
        <v>0</v>
      </c>
      <c r="O28" s="51">
        <v>0</v>
      </c>
      <c r="P28" s="51">
        <v>92</v>
      </c>
      <c r="Q28" s="51">
        <v>0</v>
      </c>
      <c r="R28" s="51">
        <v>0</v>
      </c>
      <c r="S28" s="51">
        <v>0</v>
      </c>
      <c r="T28" s="51">
        <v>92</v>
      </c>
      <c r="U28" s="51">
        <v>0</v>
      </c>
      <c r="V28" s="51">
        <v>23</v>
      </c>
      <c r="W28" s="51"/>
      <c r="X28" s="53"/>
      <c r="Y28" s="53"/>
      <c r="Z28" s="53"/>
      <c r="AA28" s="53">
        <v>1</v>
      </c>
    </row>
    <row r="29" spans="1:30" s="124" customFormat="1" ht="76.5" customHeight="1" x14ac:dyDescent="0.25">
      <c r="A29" s="122">
        <v>19</v>
      </c>
      <c r="B29" s="122" t="s">
        <v>39</v>
      </c>
      <c r="C29" s="122" t="s">
        <v>147</v>
      </c>
      <c r="D29" s="122" t="s">
        <v>515</v>
      </c>
      <c r="E29" s="122" t="s">
        <v>50</v>
      </c>
      <c r="F29" s="122" t="s">
        <v>516</v>
      </c>
      <c r="G29" s="122" t="s">
        <v>517</v>
      </c>
      <c r="H29" s="122" t="s">
        <v>45</v>
      </c>
      <c r="I29" s="122">
        <v>2</v>
      </c>
      <c r="J29" s="93" t="s">
        <v>82</v>
      </c>
      <c r="K29" s="122"/>
      <c r="L29" s="122"/>
      <c r="M29" s="122">
        <v>4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4</v>
      </c>
      <c r="V29" s="122">
        <v>2</v>
      </c>
      <c r="W29" s="122"/>
      <c r="X29" s="123" t="s">
        <v>518</v>
      </c>
      <c r="Y29" s="122" t="s">
        <v>70</v>
      </c>
      <c r="Z29" s="122">
        <v>4.21</v>
      </c>
      <c r="AA29" s="122">
        <v>1</v>
      </c>
      <c r="AB29" s="124">
        <f>M29*I29</f>
        <v>8</v>
      </c>
      <c r="AD29" s="124">
        <f t="shared" ref="AD29" si="3">V29*I29</f>
        <v>4</v>
      </c>
    </row>
    <row r="30" spans="1:30" ht="76.5" customHeight="1" x14ac:dyDescent="0.25">
      <c r="A30" s="127">
        <v>20</v>
      </c>
      <c r="B30" s="127" t="s">
        <v>71</v>
      </c>
      <c r="C30" s="127" t="s">
        <v>53</v>
      </c>
      <c r="D30" s="128" t="s">
        <v>466</v>
      </c>
      <c r="E30" s="127" t="s">
        <v>73</v>
      </c>
      <c r="F30" s="128" t="s">
        <v>517</v>
      </c>
      <c r="G30" s="128" t="s">
        <v>519</v>
      </c>
      <c r="H30" s="128" t="s">
        <v>75</v>
      </c>
      <c r="I30" s="129">
        <v>2.5</v>
      </c>
      <c r="J30" s="128" t="s">
        <v>74</v>
      </c>
      <c r="K30" s="127"/>
      <c r="L30" s="127"/>
      <c r="M30" s="127">
        <v>15</v>
      </c>
      <c r="N30" s="127">
        <v>0</v>
      </c>
      <c r="O30" s="127">
        <v>0</v>
      </c>
      <c r="P30" s="127">
        <v>15</v>
      </c>
      <c r="Q30" s="127">
        <v>0</v>
      </c>
      <c r="R30" s="127">
        <v>0</v>
      </c>
      <c r="S30" s="127">
        <v>0</v>
      </c>
      <c r="T30" s="127">
        <v>15</v>
      </c>
      <c r="U30" s="127">
        <v>0</v>
      </c>
      <c r="V30" s="127">
        <v>17</v>
      </c>
      <c r="W30" s="127"/>
      <c r="X30" s="128"/>
      <c r="Y30" s="127"/>
      <c r="Z30" s="127"/>
      <c r="AA30" s="127">
        <v>1</v>
      </c>
    </row>
    <row r="31" spans="1:30" ht="76.5" customHeight="1" x14ac:dyDescent="0.25">
      <c r="A31" s="127">
        <v>21</v>
      </c>
      <c r="B31" s="127" t="s">
        <v>71</v>
      </c>
      <c r="C31" s="127" t="s">
        <v>53</v>
      </c>
      <c r="D31" s="127" t="s">
        <v>520</v>
      </c>
      <c r="E31" s="127">
        <v>0.38</v>
      </c>
      <c r="F31" s="128" t="s">
        <v>521</v>
      </c>
      <c r="G31" s="128" t="s">
        <v>522</v>
      </c>
      <c r="H31" s="127" t="s">
        <v>75</v>
      </c>
      <c r="I31" s="129">
        <v>2</v>
      </c>
      <c r="J31" s="127" t="s">
        <v>74</v>
      </c>
      <c r="K31" s="127"/>
      <c r="L31" s="127"/>
      <c r="M31" s="127">
        <v>8</v>
      </c>
      <c r="N31" s="127">
        <v>0</v>
      </c>
      <c r="O31" s="127">
        <v>0</v>
      </c>
      <c r="P31" s="127">
        <v>8</v>
      </c>
      <c r="Q31" s="127">
        <v>0</v>
      </c>
      <c r="R31" s="127">
        <v>0</v>
      </c>
      <c r="S31" s="127">
        <v>0</v>
      </c>
      <c r="T31" s="127">
        <v>8</v>
      </c>
      <c r="U31" s="127">
        <v>0</v>
      </c>
      <c r="V31" s="127">
        <v>6</v>
      </c>
      <c r="W31" s="127"/>
      <c r="X31" s="128"/>
      <c r="Y31" s="127"/>
      <c r="Z31" s="127"/>
      <c r="AA31" s="127">
        <v>1</v>
      </c>
    </row>
    <row r="32" spans="1:30" ht="76.5" customHeight="1" x14ac:dyDescent="0.25">
      <c r="A32" s="127">
        <v>22</v>
      </c>
      <c r="B32" s="127" t="s">
        <v>71</v>
      </c>
      <c r="C32" s="127" t="s">
        <v>53</v>
      </c>
      <c r="D32" s="127" t="s">
        <v>523</v>
      </c>
      <c r="E32" s="127">
        <v>0.38</v>
      </c>
      <c r="F32" s="128" t="s">
        <v>524</v>
      </c>
      <c r="G32" s="128" t="s">
        <v>525</v>
      </c>
      <c r="H32" s="127" t="s">
        <v>75</v>
      </c>
      <c r="I32" s="129">
        <v>1</v>
      </c>
      <c r="J32" s="127" t="s">
        <v>74</v>
      </c>
      <c r="K32" s="127"/>
      <c r="L32" s="127"/>
      <c r="M32" s="127">
        <v>6</v>
      </c>
      <c r="N32" s="127">
        <v>0</v>
      </c>
      <c r="O32" s="127">
        <v>0</v>
      </c>
      <c r="P32" s="127">
        <v>6</v>
      </c>
      <c r="Q32" s="127">
        <v>0</v>
      </c>
      <c r="R32" s="127">
        <v>0</v>
      </c>
      <c r="S32" s="127">
        <v>0</v>
      </c>
      <c r="T32" s="127">
        <v>6</v>
      </c>
      <c r="U32" s="127">
        <v>0</v>
      </c>
      <c r="V32" s="127">
        <v>6</v>
      </c>
      <c r="W32" s="127"/>
      <c r="X32" s="128"/>
      <c r="Y32" s="127"/>
      <c r="Z32" s="127"/>
      <c r="AA32" s="127">
        <v>1</v>
      </c>
    </row>
    <row r="33" spans="1:30" ht="76.5" customHeight="1" x14ac:dyDescent="0.25">
      <c r="A33" s="127">
        <v>23</v>
      </c>
      <c r="B33" s="127" t="s">
        <v>71</v>
      </c>
      <c r="C33" s="127" t="s">
        <v>53</v>
      </c>
      <c r="D33" s="127" t="s">
        <v>504</v>
      </c>
      <c r="E33" s="127">
        <v>0.38</v>
      </c>
      <c r="F33" s="128" t="s">
        <v>526</v>
      </c>
      <c r="G33" s="128" t="s">
        <v>527</v>
      </c>
      <c r="H33" s="127" t="s">
        <v>75</v>
      </c>
      <c r="I33" s="129">
        <v>2</v>
      </c>
      <c r="J33" s="127" t="s">
        <v>74</v>
      </c>
      <c r="K33" s="127"/>
      <c r="L33" s="127"/>
      <c r="M33" s="127">
        <v>6</v>
      </c>
      <c r="N33" s="127">
        <v>0</v>
      </c>
      <c r="O33" s="127">
        <v>0</v>
      </c>
      <c r="P33" s="127">
        <v>6</v>
      </c>
      <c r="Q33" s="127">
        <v>0</v>
      </c>
      <c r="R33" s="127">
        <v>0</v>
      </c>
      <c r="S33" s="127">
        <v>0</v>
      </c>
      <c r="T33" s="127">
        <v>6</v>
      </c>
      <c r="U33" s="127">
        <v>0</v>
      </c>
      <c r="V33" s="127">
        <v>6</v>
      </c>
      <c r="W33" s="127"/>
      <c r="X33" s="128"/>
      <c r="Y33" s="127"/>
      <c r="Z33" s="127"/>
      <c r="AA33" s="127">
        <v>1</v>
      </c>
    </row>
    <row r="34" spans="1:30" ht="76.5" customHeight="1" x14ac:dyDescent="0.25">
      <c r="A34" s="127">
        <v>24</v>
      </c>
      <c r="B34" s="127" t="s">
        <v>71</v>
      </c>
      <c r="C34" s="127" t="s">
        <v>53</v>
      </c>
      <c r="D34" s="127" t="s">
        <v>520</v>
      </c>
      <c r="E34" s="127">
        <v>0.38</v>
      </c>
      <c r="F34" s="128" t="s">
        <v>528</v>
      </c>
      <c r="G34" s="128" t="s">
        <v>529</v>
      </c>
      <c r="H34" s="127" t="s">
        <v>75</v>
      </c>
      <c r="I34" s="129">
        <v>1</v>
      </c>
      <c r="J34" s="127" t="s">
        <v>74</v>
      </c>
      <c r="K34" s="127"/>
      <c r="L34" s="127"/>
      <c r="M34" s="127">
        <v>8</v>
      </c>
      <c r="N34" s="127">
        <v>0</v>
      </c>
      <c r="O34" s="127">
        <v>0</v>
      </c>
      <c r="P34" s="127">
        <v>8</v>
      </c>
      <c r="Q34" s="127">
        <v>0</v>
      </c>
      <c r="R34" s="127">
        <v>0</v>
      </c>
      <c r="S34" s="127">
        <v>0</v>
      </c>
      <c r="T34" s="127">
        <v>8</v>
      </c>
      <c r="U34" s="127">
        <v>0</v>
      </c>
      <c r="V34" s="127">
        <v>6</v>
      </c>
      <c r="W34" s="127"/>
      <c r="X34" s="128"/>
      <c r="Y34" s="127"/>
      <c r="Z34" s="127"/>
      <c r="AA34" s="127">
        <v>1</v>
      </c>
    </row>
    <row r="35" spans="1:30" ht="76.5" customHeight="1" x14ac:dyDescent="0.25">
      <c r="A35" s="127">
        <v>25</v>
      </c>
      <c r="B35" s="127" t="s">
        <v>71</v>
      </c>
      <c r="C35" s="127" t="s">
        <v>53</v>
      </c>
      <c r="D35" s="127" t="s">
        <v>530</v>
      </c>
      <c r="E35" s="127">
        <v>0.38</v>
      </c>
      <c r="F35" s="128" t="s">
        <v>528</v>
      </c>
      <c r="G35" s="128" t="s">
        <v>529</v>
      </c>
      <c r="H35" s="127" t="s">
        <v>75</v>
      </c>
      <c r="I35" s="129">
        <v>1</v>
      </c>
      <c r="J35" s="127" t="s">
        <v>531</v>
      </c>
      <c r="K35" s="127"/>
      <c r="L35" s="127"/>
      <c r="M35" s="127">
        <v>23</v>
      </c>
      <c r="N35" s="127">
        <v>0</v>
      </c>
      <c r="O35" s="127">
        <v>0</v>
      </c>
      <c r="P35" s="127">
        <v>23</v>
      </c>
      <c r="Q35" s="127">
        <v>0</v>
      </c>
      <c r="R35" s="127">
        <v>0</v>
      </c>
      <c r="S35" s="127">
        <v>0</v>
      </c>
      <c r="T35" s="127">
        <v>23</v>
      </c>
      <c r="U35" s="127">
        <v>0</v>
      </c>
      <c r="V35" s="127">
        <v>12</v>
      </c>
      <c r="W35" s="127"/>
      <c r="X35" s="128"/>
      <c r="Y35" s="127"/>
      <c r="Z35" s="127"/>
      <c r="AA35" s="127">
        <v>1</v>
      </c>
    </row>
    <row r="36" spans="1:30" ht="76.5" customHeight="1" x14ac:dyDescent="0.25">
      <c r="A36" s="127">
        <v>26</v>
      </c>
      <c r="B36" s="127" t="s">
        <v>71</v>
      </c>
      <c r="C36" s="127" t="s">
        <v>53</v>
      </c>
      <c r="D36" s="128" t="s">
        <v>466</v>
      </c>
      <c r="E36" s="127" t="s">
        <v>73</v>
      </c>
      <c r="F36" s="128" t="s">
        <v>532</v>
      </c>
      <c r="G36" s="128" t="s">
        <v>533</v>
      </c>
      <c r="H36" s="128" t="s">
        <v>75</v>
      </c>
      <c r="I36" s="129">
        <v>2.25</v>
      </c>
      <c r="J36" s="128" t="s">
        <v>74</v>
      </c>
      <c r="K36" s="127"/>
      <c r="L36" s="127"/>
      <c r="M36" s="127">
        <v>15</v>
      </c>
      <c r="N36" s="127">
        <v>0</v>
      </c>
      <c r="O36" s="127">
        <v>0</v>
      </c>
      <c r="P36" s="127">
        <v>15</v>
      </c>
      <c r="Q36" s="127">
        <v>0</v>
      </c>
      <c r="R36" s="127">
        <v>0</v>
      </c>
      <c r="S36" s="127">
        <v>0</v>
      </c>
      <c r="T36" s="127">
        <v>15</v>
      </c>
      <c r="U36" s="127">
        <v>0</v>
      </c>
      <c r="V36" s="127">
        <v>17</v>
      </c>
      <c r="W36" s="127"/>
      <c r="X36" s="128"/>
      <c r="Y36" s="127"/>
      <c r="Z36" s="127"/>
      <c r="AA36" s="127">
        <v>1</v>
      </c>
    </row>
    <row r="37" spans="1:30" ht="76.5" customHeight="1" x14ac:dyDescent="0.25">
      <c r="A37" s="127">
        <v>27</v>
      </c>
      <c r="B37" s="127" t="s">
        <v>71</v>
      </c>
      <c r="C37" s="127" t="s">
        <v>53</v>
      </c>
      <c r="D37" s="127" t="s">
        <v>534</v>
      </c>
      <c r="E37" s="127">
        <v>0.38</v>
      </c>
      <c r="F37" s="128" t="s">
        <v>535</v>
      </c>
      <c r="G37" s="128" t="s">
        <v>536</v>
      </c>
      <c r="H37" s="127" t="s">
        <v>75</v>
      </c>
      <c r="I37" s="129">
        <v>2.3330000000000002</v>
      </c>
      <c r="J37" s="127" t="s">
        <v>74</v>
      </c>
      <c r="K37" s="127"/>
      <c r="L37" s="127"/>
      <c r="M37" s="127">
        <v>28</v>
      </c>
      <c r="N37" s="127">
        <v>0</v>
      </c>
      <c r="O37" s="127">
        <v>0</v>
      </c>
      <c r="P37" s="127">
        <v>28</v>
      </c>
      <c r="Q37" s="127">
        <v>0</v>
      </c>
      <c r="R37" s="127">
        <v>0</v>
      </c>
      <c r="S37" s="127">
        <v>0</v>
      </c>
      <c r="T37" s="127">
        <v>28</v>
      </c>
      <c r="U37" s="127">
        <v>0</v>
      </c>
      <c r="V37" s="127">
        <v>16</v>
      </c>
      <c r="W37" s="127"/>
      <c r="X37" s="128"/>
      <c r="Y37" s="127"/>
      <c r="Z37" s="127"/>
      <c r="AA37" s="127">
        <v>1</v>
      </c>
    </row>
    <row r="38" spans="1:30" ht="76.5" customHeight="1" x14ac:dyDescent="0.25">
      <c r="A38" s="127">
        <v>28</v>
      </c>
      <c r="B38" s="127" t="s">
        <v>47</v>
      </c>
      <c r="C38" s="128" t="s">
        <v>53</v>
      </c>
      <c r="D38" s="128" t="s">
        <v>480</v>
      </c>
      <c r="E38" s="127" t="s">
        <v>42</v>
      </c>
      <c r="F38" s="128" t="s">
        <v>537</v>
      </c>
      <c r="G38" s="128" t="s">
        <v>538</v>
      </c>
      <c r="H38" s="128" t="s">
        <v>75</v>
      </c>
      <c r="I38" s="129">
        <v>7.5830000000000002</v>
      </c>
      <c r="J38" s="128" t="s">
        <v>74</v>
      </c>
      <c r="K38" s="127"/>
      <c r="L38" s="127"/>
      <c r="M38" s="127">
        <v>18</v>
      </c>
      <c r="N38" s="127">
        <v>0</v>
      </c>
      <c r="O38" s="127">
        <v>0</v>
      </c>
      <c r="P38" s="127">
        <v>18</v>
      </c>
      <c r="Q38" s="127">
        <v>0</v>
      </c>
      <c r="R38" s="127">
        <v>0</v>
      </c>
      <c r="S38" s="127">
        <v>0</v>
      </c>
      <c r="T38" s="127">
        <v>18</v>
      </c>
      <c r="U38" s="127">
        <v>0</v>
      </c>
      <c r="V38" s="127">
        <v>22</v>
      </c>
      <c r="W38" s="127"/>
      <c r="X38" s="128"/>
      <c r="Y38" s="127"/>
      <c r="Z38" s="127"/>
      <c r="AA38" s="127">
        <v>1</v>
      </c>
    </row>
    <row r="39" spans="1:30" s="124" customFormat="1" ht="76.5" customHeight="1" x14ac:dyDescent="0.25">
      <c r="A39" s="122">
        <v>29</v>
      </c>
      <c r="B39" s="122" t="s">
        <v>71</v>
      </c>
      <c r="C39" s="122" t="s">
        <v>53</v>
      </c>
      <c r="D39" s="122" t="s">
        <v>271</v>
      </c>
      <c r="E39" s="122" t="s">
        <v>73</v>
      </c>
      <c r="F39" s="122" t="s">
        <v>539</v>
      </c>
      <c r="G39" s="122" t="s">
        <v>540</v>
      </c>
      <c r="H39" s="122" t="s">
        <v>45</v>
      </c>
      <c r="I39" s="122">
        <v>0.5</v>
      </c>
      <c r="J39" s="123" t="s">
        <v>541</v>
      </c>
      <c r="K39" s="122"/>
      <c r="L39" s="122"/>
      <c r="M39" s="122">
        <v>52</v>
      </c>
      <c r="N39" s="122">
        <v>0</v>
      </c>
      <c r="O39" s="122">
        <v>0</v>
      </c>
      <c r="P39" s="122">
        <v>52</v>
      </c>
      <c r="Q39" s="122">
        <v>0</v>
      </c>
      <c r="R39" s="122">
        <v>0</v>
      </c>
      <c r="S39" s="122">
        <v>0</v>
      </c>
      <c r="T39" s="122">
        <v>52</v>
      </c>
      <c r="U39" s="122">
        <v>0</v>
      </c>
      <c r="V39" s="122">
        <v>50</v>
      </c>
      <c r="W39" s="122"/>
      <c r="X39" s="123" t="s">
        <v>542</v>
      </c>
      <c r="Y39" s="122" t="s">
        <v>70</v>
      </c>
      <c r="Z39" s="122" t="s">
        <v>46</v>
      </c>
      <c r="AA39" s="122">
        <v>1</v>
      </c>
      <c r="AB39" s="124">
        <f>M39*I39</f>
        <v>26</v>
      </c>
      <c r="AD39" s="124">
        <f t="shared" ref="AD39" si="4">V39*I39</f>
        <v>25</v>
      </c>
    </row>
    <row r="40" spans="1:30" ht="76.5" customHeight="1" x14ac:dyDescent="0.25">
      <c r="A40" s="127">
        <v>30</v>
      </c>
      <c r="B40" s="56" t="s">
        <v>71</v>
      </c>
      <c r="C40" s="54" t="s">
        <v>53</v>
      </c>
      <c r="D40" s="54" t="s">
        <v>110</v>
      </c>
      <c r="E40" s="54" t="s">
        <v>73</v>
      </c>
      <c r="F40" s="51" t="s">
        <v>543</v>
      </c>
      <c r="G40" s="51" t="s">
        <v>544</v>
      </c>
      <c r="H40" s="54" t="s">
        <v>75</v>
      </c>
      <c r="I40" s="52">
        <v>1</v>
      </c>
      <c r="J40" s="54" t="s">
        <v>82</v>
      </c>
      <c r="K40" s="54"/>
      <c r="L40" s="54"/>
      <c r="M40" s="54">
        <v>136</v>
      </c>
      <c r="N40" s="54">
        <v>0</v>
      </c>
      <c r="O40" s="54">
        <v>0</v>
      </c>
      <c r="P40" s="54">
        <v>136</v>
      </c>
      <c r="Q40" s="54">
        <v>0</v>
      </c>
      <c r="R40" s="54">
        <v>0</v>
      </c>
      <c r="S40" s="54">
        <v>0</v>
      </c>
      <c r="T40" s="54">
        <v>136</v>
      </c>
      <c r="U40" s="54">
        <v>0</v>
      </c>
      <c r="V40" s="54">
        <v>105</v>
      </c>
      <c r="W40" s="54"/>
      <c r="X40" s="57"/>
      <c r="Y40" s="57"/>
      <c r="Z40" s="58"/>
      <c r="AA40" s="59">
        <v>1</v>
      </c>
    </row>
    <row r="41" spans="1:30" ht="76.5" customHeight="1" x14ac:dyDescent="0.25">
      <c r="A41" s="127">
        <v>31</v>
      </c>
      <c r="B41" s="127" t="s">
        <v>47</v>
      </c>
      <c r="C41" s="128" t="s">
        <v>53</v>
      </c>
      <c r="D41" s="128" t="s">
        <v>480</v>
      </c>
      <c r="E41" s="127" t="s">
        <v>42</v>
      </c>
      <c r="F41" s="128" t="s">
        <v>545</v>
      </c>
      <c r="G41" s="128" t="s">
        <v>546</v>
      </c>
      <c r="H41" s="128" t="s">
        <v>75</v>
      </c>
      <c r="I41" s="129">
        <v>12.833</v>
      </c>
      <c r="J41" s="128" t="s">
        <v>74</v>
      </c>
      <c r="K41" s="127"/>
      <c r="L41" s="127"/>
      <c r="M41" s="127">
        <v>18</v>
      </c>
      <c r="N41" s="127">
        <v>0</v>
      </c>
      <c r="O41" s="127">
        <v>0</v>
      </c>
      <c r="P41" s="127">
        <v>18</v>
      </c>
      <c r="Q41" s="127">
        <v>0</v>
      </c>
      <c r="R41" s="127">
        <v>0</v>
      </c>
      <c r="S41" s="127">
        <v>0</v>
      </c>
      <c r="T41" s="127">
        <v>18</v>
      </c>
      <c r="U41" s="127">
        <v>0</v>
      </c>
      <c r="V41" s="127">
        <v>29</v>
      </c>
      <c r="W41" s="127"/>
      <c r="X41" s="128"/>
      <c r="Y41" s="127"/>
      <c r="Z41" s="127"/>
      <c r="AA41" s="127">
        <v>1</v>
      </c>
    </row>
    <row r="42" spans="1:30" ht="76.5" customHeight="1" x14ac:dyDescent="0.25">
      <c r="A42" s="127">
        <v>32</v>
      </c>
      <c r="B42" s="127" t="s">
        <v>71</v>
      </c>
      <c r="C42" s="127" t="s">
        <v>53</v>
      </c>
      <c r="D42" s="127" t="s">
        <v>547</v>
      </c>
      <c r="E42" s="127">
        <v>0.38</v>
      </c>
      <c r="F42" s="128" t="s">
        <v>548</v>
      </c>
      <c r="G42" s="128" t="s">
        <v>549</v>
      </c>
      <c r="H42" s="127" t="s">
        <v>75</v>
      </c>
      <c r="I42" s="129">
        <v>1</v>
      </c>
      <c r="J42" s="127" t="s">
        <v>74</v>
      </c>
      <c r="K42" s="127"/>
      <c r="L42" s="127"/>
      <c r="M42" s="127">
        <v>6</v>
      </c>
      <c r="N42" s="127">
        <v>0</v>
      </c>
      <c r="O42" s="127">
        <v>0</v>
      </c>
      <c r="P42" s="127">
        <v>6</v>
      </c>
      <c r="Q42" s="127">
        <v>0</v>
      </c>
      <c r="R42" s="127">
        <v>0</v>
      </c>
      <c r="S42" s="127">
        <v>0</v>
      </c>
      <c r="T42" s="127">
        <v>6</v>
      </c>
      <c r="U42" s="127">
        <v>0</v>
      </c>
      <c r="V42" s="127">
        <v>6</v>
      </c>
      <c r="W42" s="127"/>
      <c r="X42" s="128"/>
      <c r="Y42" s="127"/>
      <c r="Z42" s="127"/>
      <c r="AA42" s="127">
        <v>1</v>
      </c>
    </row>
    <row r="43" spans="1:30" s="124" customFormat="1" ht="76.5" customHeight="1" x14ac:dyDescent="0.25">
      <c r="A43" s="122">
        <v>33</v>
      </c>
      <c r="B43" s="122" t="s">
        <v>71</v>
      </c>
      <c r="C43" s="122" t="s">
        <v>53</v>
      </c>
      <c r="D43" s="122" t="s">
        <v>271</v>
      </c>
      <c r="E43" s="122" t="s">
        <v>550</v>
      </c>
      <c r="F43" s="122" t="s">
        <v>551</v>
      </c>
      <c r="G43" s="122" t="s">
        <v>552</v>
      </c>
      <c r="H43" s="122" t="s">
        <v>45</v>
      </c>
      <c r="I43" s="122">
        <v>2.67</v>
      </c>
      <c r="J43" s="122" t="s">
        <v>74</v>
      </c>
      <c r="K43" s="122"/>
      <c r="L43" s="122"/>
      <c r="M43" s="122">
        <v>52</v>
      </c>
      <c r="N43" s="122">
        <v>0</v>
      </c>
      <c r="O43" s="122">
        <v>0</v>
      </c>
      <c r="P43" s="122">
        <v>52</v>
      </c>
      <c r="Q43" s="122">
        <v>0</v>
      </c>
      <c r="R43" s="122">
        <v>0</v>
      </c>
      <c r="S43" s="122">
        <v>0</v>
      </c>
      <c r="T43" s="122">
        <v>52</v>
      </c>
      <c r="U43" s="122">
        <v>0</v>
      </c>
      <c r="V43" s="122">
        <v>32</v>
      </c>
      <c r="W43" s="122"/>
      <c r="X43" s="123" t="s">
        <v>553</v>
      </c>
      <c r="Y43" s="122" t="s">
        <v>70</v>
      </c>
      <c r="Z43" s="122" t="s">
        <v>46</v>
      </c>
      <c r="AA43" s="122">
        <v>1</v>
      </c>
      <c r="AB43" s="124">
        <f>M43*I43</f>
        <v>138.84</v>
      </c>
      <c r="AD43" s="124">
        <f t="shared" ref="AD43:AD44" si="5">V43*I43</f>
        <v>85.44</v>
      </c>
    </row>
    <row r="44" spans="1:30" s="124" customFormat="1" ht="76.5" customHeight="1" x14ac:dyDescent="0.25">
      <c r="A44" s="122">
        <v>34</v>
      </c>
      <c r="B44" s="122" t="s">
        <v>71</v>
      </c>
      <c r="C44" s="122" t="s">
        <v>53</v>
      </c>
      <c r="D44" s="123" t="s">
        <v>461</v>
      </c>
      <c r="E44" s="122" t="s">
        <v>73</v>
      </c>
      <c r="F44" s="122" t="s">
        <v>554</v>
      </c>
      <c r="G44" s="123" t="s">
        <v>555</v>
      </c>
      <c r="H44" s="122" t="s">
        <v>45</v>
      </c>
      <c r="I44" s="132">
        <v>5.2</v>
      </c>
      <c r="J44" s="122" t="s">
        <v>74</v>
      </c>
      <c r="K44" s="122"/>
      <c r="L44" s="122"/>
      <c r="M44" s="122">
        <v>56</v>
      </c>
      <c r="N44" s="122">
        <v>0</v>
      </c>
      <c r="O44" s="122">
        <v>0</v>
      </c>
      <c r="P44" s="122">
        <v>56</v>
      </c>
      <c r="Q44" s="122">
        <v>0</v>
      </c>
      <c r="R44" s="122">
        <v>0</v>
      </c>
      <c r="S44" s="122">
        <v>0</v>
      </c>
      <c r="T44" s="122">
        <v>56</v>
      </c>
      <c r="U44" s="122">
        <v>0</v>
      </c>
      <c r="V44" s="122">
        <v>12</v>
      </c>
      <c r="W44" s="122"/>
      <c r="X44" s="123" t="s">
        <v>556</v>
      </c>
      <c r="Y44" s="122" t="s">
        <v>70</v>
      </c>
      <c r="Z44" s="122" t="s">
        <v>46</v>
      </c>
      <c r="AA44" s="122">
        <v>1</v>
      </c>
      <c r="AB44" s="124">
        <f>M44*I44</f>
        <v>291.2</v>
      </c>
      <c r="AD44" s="124">
        <f t="shared" si="5"/>
        <v>62.400000000000006</v>
      </c>
    </row>
    <row r="45" spans="1:30" ht="76.5" customHeight="1" x14ac:dyDescent="0.25">
      <c r="A45" s="127">
        <v>35</v>
      </c>
      <c r="B45" s="127" t="s">
        <v>71</v>
      </c>
      <c r="C45" s="127" t="s">
        <v>53</v>
      </c>
      <c r="D45" s="127" t="s">
        <v>557</v>
      </c>
      <c r="E45" s="127">
        <v>0.38</v>
      </c>
      <c r="F45" s="128" t="s">
        <v>558</v>
      </c>
      <c r="G45" s="128" t="s">
        <v>559</v>
      </c>
      <c r="H45" s="127" t="s">
        <v>75</v>
      </c>
      <c r="I45" s="129">
        <v>1</v>
      </c>
      <c r="J45" s="127" t="s">
        <v>74</v>
      </c>
      <c r="K45" s="127"/>
      <c r="L45" s="127"/>
      <c r="M45" s="127">
        <v>34</v>
      </c>
      <c r="N45" s="127">
        <v>0</v>
      </c>
      <c r="O45" s="127">
        <v>0</v>
      </c>
      <c r="P45" s="127">
        <v>34</v>
      </c>
      <c r="Q45" s="127">
        <v>0</v>
      </c>
      <c r="R45" s="127">
        <v>0</v>
      </c>
      <c r="S45" s="127">
        <v>0</v>
      </c>
      <c r="T45" s="127">
        <v>34</v>
      </c>
      <c r="U45" s="127">
        <v>0</v>
      </c>
      <c r="V45" s="127">
        <v>32</v>
      </c>
      <c r="W45" s="127"/>
      <c r="X45" s="128"/>
      <c r="Y45" s="127"/>
      <c r="Z45" s="127"/>
      <c r="AA45" s="127">
        <v>1</v>
      </c>
    </row>
    <row r="46" spans="1:30" ht="76.5" customHeight="1" x14ac:dyDescent="0.25">
      <c r="A46" s="127">
        <v>36</v>
      </c>
      <c r="B46" s="127" t="s">
        <v>71</v>
      </c>
      <c r="C46" s="127" t="s">
        <v>53</v>
      </c>
      <c r="D46" s="128" t="s">
        <v>461</v>
      </c>
      <c r="E46" s="127" t="s">
        <v>73</v>
      </c>
      <c r="F46" s="128" t="s">
        <v>560</v>
      </c>
      <c r="G46" s="128" t="s">
        <v>561</v>
      </c>
      <c r="H46" s="128" t="s">
        <v>75</v>
      </c>
      <c r="I46" s="129">
        <v>3</v>
      </c>
      <c r="J46" s="128" t="s">
        <v>74</v>
      </c>
      <c r="K46" s="127"/>
      <c r="L46" s="127"/>
      <c r="M46" s="127">
        <v>56</v>
      </c>
      <c r="N46" s="127">
        <v>0</v>
      </c>
      <c r="O46" s="127">
        <v>0</v>
      </c>
      <c r="P46" s="127">
        <v>56</v>
      </c>
      <c r="Q46" s="127">
        <v>0</v>
      </c>
      <c r="R46" s="127">
        <v>0</v>
      </c>
      <c r="S46" s="127">
        <v>0</v>
      </c>
      <c r="T46" s="127">
        <v>56</v>
      </c>
      <c r="U46" s="127">
        <v>0</v>
      </c>
      <c r="V46" s="127">
        <v>22</v>
      </c>
      <c r="W46" s="127"/>
      <c r="X46" s="60"/>
      <c r="Y46" s="127"/>
      <c r="Z46" s="127"/>
      <c r="AA46" s="127">
        <v>1</v>
      </c>
    </row>
    <row r="47" spans="1:30" ht="76.5" customHeight="1" x14ac:dyDescent="0.25">
      <c r="A47" s="127">
        <v>37</v>
      </c>
      <c r="B47" s="127" t="s">
        <v>71</v>
      </c>
      <c r="C47" s="127" t="s">
        <v>53</v>
      </c>
      <c r="D47" s="128" t="s">
        <v>461</v>
      </c>
      <c r="E47" s="127" t="s">
        <v>73</v>
      </c>
      <c r="F47" s="128" t="s">
        <v>562</v>
      </c>
      <c r="G47" s="128" t="s">
        <v>563</v>
      </c>
      <c r="H47" s="128" t="s">
        <v>75</v>
      </c>
      <c r="I47" s="129">
        <v>8</v>
      </c>
      <c r="J47" s="128" t="s">
        <v>74</v>
      </c>
      <c r="K47" s="127"/>
      <c r="L47" s="127"/>
      <c r="M47" s="127">
        <v>56</v>
      </c>
      <c r="N47" s="127">
        <v>0</v>
      </c>
      <c r="O47" s="127">
        <v>0</v>
      </c>
      <c r="P47" s="127">
        <v>56</v>
      </c>
      <c r="Q47" s="127">
        <v>0</v>
      </c>
      <c r="R47" s="127">
        <v>0</v>
      </c>
      <c r="S47" s="127">
        <v>0</v>
      </c>
      <c r="T47" s="127">
        <v>56</v>
      </c>
      <c r="U47" s="127">
        <v>0</v>
      </c>
      <c r="V47" s="127">
        <v>58</v>
      </c>
      <c r="W47" s="127"/>
      <c r="X47" s="60"/>
      <c r="Y47" s="127"/>
      <c r="Z47" s="127"/>
      <c r="AA47" s="127">
        <v>1</v>
      </c>
    </row>
    <row r="48" spans="1:30" ht="76.5" customHeight="1" x14ac:dyDescent="0.25">
      <c r="A48" s="127">
        <v>38</v>
      </c>
      <c r="B48" s="127" t="s">
        <v>47</v>
      </c>
      <c r="C48" s="127" t="s">
        <v>53</v>
      </c>
      <c r="D48" s="127" t="s">
        <v>333</v>
      </c>
      <c r="E48" s="127" t="s">
        <v>73</v>
      </c>
      <c r="F48" s="128" t="s">
        <v>564</v>
      </c>
      <c r="G48" s="128" t="s">
        <v>565</v>
      </c>
      <c r="H48" s="127" t="s">
        <v>45</v>
      </c>
      <c r="I48" s="129">
        <v>24</v>
      </c>
      <c r="J48" s="128" t="s">
        <v>74</v>
      </c>
      <c r="K48" s="127"/>
      <c r="L48" s="127"/>
      <c r="M48" s="127">
        <v>85</v>
      </c>
      <c r="N48" s="127">
        <v>0</v>
      </c>
      <c r="O48" s="127">
        <v>0</v>
      </c>
      <c r="P48" s="127">
        <v>85</v>
      </c>
      <c r="Q48" s="127">
        <v>0</v>
      </c>
      <c r="R48" s="127">
        <v>0</v>
      </c>
      <c r="S48" s="127">
        <v>0</v>
      </c>
      <c r="T48" s="127">
        <v>85</v>
      </c>
      <c r="U48" s="127">
        <v>0</v>
      </c>
      <c r="V48" s="127">
        <v>133</v>
      </c>
      <c r="W48" s="127"/>
      <c r="X48" s="128" t="s">
        <v>566</v>
      </c>
      <c r="Y48" s="127" t="s">
        <v>109</v>
      </c>
      <c r="Z48" s="127" t="s">
        <v>46</v>
      </c>
      <c r="AA48" s="127">
        <v>0</v>
      </c>
      <c r="AD48" s="113">
        <f t="shared" ref="AD48:AD49" si="6">V48*I48</f>
        <v>3192</v>
      </c>
    </row>
    <row r="49" spans="1:30" ht="76.5" customHeight="1" x14ac:dyDescent="0.25">
      <c r="A49" s="127">
        <v>39</v>
      </c>
      <c r="B49" s="127" t="s">
        <v>47</v>
      </c>
      <c r="C49" s="127" t="s">
        <v>53</v>
      </c>
      <c r="D49" s="127" t="s">
        <v>333</v>
      </c>
      <c r="E49" s="127" t="s">
        <v>73</v>
      </c>
      <c r="F49" s="127" t="s">
        <v>567</v>
      </c>
      <c r="G49" s="128" t="s">
        <v>568</v>
      </c>
      <c r="H49" s="127" t="s">
        <v>45</v>
      </c>
      <c r="I49" s="127">
        <v>7.6660000000000004</v>
      </c>
      <c r="J49" s="128" t="s">
        <v>74</v>
      </c>
      <c r="K49" s="127"/>
      <c r="L49" s="127"/>
      <c r="M49" s="127">
        <v>85</v>
      </c>
      <c r="N49" s="127">
        <v>0</v>
      </c>
      <c r="O49" s="127">
        <v>0</v>
      </c>
      <c r="P49" s="127">
        <v>85</v>
      </c>
      <c r="Q49" s="127">
        <v>0</v>
      </c>
      <c r="R49" s="127">
        <v>0</v>
      </c>
      <c r="S49" s="127">
        <v>0</v>
      </c>
      <c r="T49" s="127">
        <v>85</v>
      </c>
      <c r="U49" s="127">
        <v>0</v>
      </c>
      <c r="V49" s="127">
        <v>89</v>
      </c>
      <c r="W49" s="127"/>
      <c r="X49" s="128" t="s">
        <v>569</v>
      </c>
      <c r="Y49" s="127" t="s">
        <v>109</v>
      </c>
      <c r="Z49" s="127" t="s">
        <v>46</v>
      </c>
      <c r="AA49" s="127">
        <v>0</v>
      </c>
      <c r="AD49" s="113">
        <f t="shared" si="6"/>
        <v>682.274</v>
      </c>
    </row>
    <row r="50" spans="1:30" ht="76.5" customHeight="1" x14ac:dyDescent="0.25">
      <c r="A50" s="127">
        <v>40</v>
      </c>
      <c r="B50" s="127" t="s">
        <v>47</v>
      </c>
      <c r="C50" s="128" t="s">
        <v>53</v>
      </c>
      <c r="D50" s="128" t="s">
        <v>570</v>
      </c>
      <c r="E50" s="127" t="s">
        <v>42</v>
      </c>
      <c r="F50" s="128" t="s">
        <v>571</v>
      </c>
      <c r="G50" s="128" t="s">
        <v>572</v>
      </c>
      <c r="H50" s="128" t="s">
        <v>75</v>
      </c>
      <c r="I50" s="129">
        <v>6.5</v>
      </c>
      <c r="J50" s="128" t="s">
        <v>74</v>
      </c>
      <c r="K50" s="127"/>
      <c r="L50" s="127"/>
      <c r="M50" s="127">
        <v>16</v>
      </c>
      <c r="N50" s="127">
        <v>0</v>
      </c>
      <c r="O50" s="127">
        <v>0</v>
      </c>
      <c r="P50" s="127">
        <v>16</v>
      </c>
      <c r="Q50" s="127">
        <v>0</v>
      </c>
      <c r="R50" s="127">
        <v>0</v>
      </c>
      <c r="S50" s="127">
        <v>0</v>
      </c>
      <c r="T50" s="127">
        <v>16</v>
      </c>
      <c r="U50" s="127">
        <v>0</v>
      </c>
      <c r="V50" s="127">
        <v>29</v>
      </c>
      <c r="W50" s="127"/>
      <c r="X50" s="128"/>
      <c r="Y50" s="127"/>
      <c r="Z50" s="127"/>
      <c r="AA50" s="127">
        <v>1</v>
      </c>
    </row>
    <row r="51" spans="1:30" ht="76.5" customHeight="1" x14ac:dyDescent="0.25">
      <c r="A51" s="127">
        <v>41</v>
      </c>
      <c r="B51" s="127" t="s">
        <v>47</v>
      </c>
      <c r="C51" s="127" t="s">
        <v>53</v>
      </c>
      <c r="D51" s="127" t="s">
        <v>333</v>
      </c>
      <c r="E51" s="127" t="s">
        <v>73</v>
      </c>
      <c r="F51" s="127" t="s">
        <v>573</v>
      </c>
      <c r="G51" s="127" t="s">
        <v>574</v>
      </c>
      <c r="H51" s="127" t="s">
        <v>45</v>
      </c>
      <c r="I51" s="127">
        <v>2.4</v>
      </c>
      <c r="J51" s="128" t="s">
        <v>74</v>
      </c>
      <c r="K51" s="127"/>
      <c r="L51" s="127"/>
      <c r="M51" s="127">
        <v>85</v>
      </c>
      <c r="N51" s="127">
        <v>0</v>
      </c>
      <c r="O51" s="127">
        <v>0</v>
      </c>
      <c r="P51" s="127">
        <v>85</v>
      </c>
      <c r="Q51" s="127">
        <v>0</v>
      </c>
      <c r="R51" s="127">
        <v>0</v>
      </c>
      <c r="S51" s="127">
        <v>0</v>
      </c>
      <c r="T51" s="127">
        <v>85</v>
      </c>
      <c r="U51" s="127">
        <v>0</v>
      </c>
      <c r="V51" s="127">
        <v>22</v>
      </c>
      <c r="W51" s="127"/>
      <c r="X51" s="128" t="s">
        <v>575</v>
      </c>
      <c r="Y51" s="127" t="s">
        <v>109</v>
      </c>
      <c r="Z51" s="127" t="s">
        <v>46</v>
      </c>
      <c r="AA51" s="127">
        <v>0</v>
      </c>
      <c r="AD51" s="113">
        <f t="shared" ref="AD51" si="7">V51*I51</f>
        <v>52.8</v>
      </c>
    </row>
    <row r="52" spans="1:30" ht="76.5" customHeight="1" x14ac:dyDescent="0.25">
      <c r="A52" s="127">
        <v>42</v>
      </c>
      <c r="B52" s="127" t="s">
        <v>71</v>
      </c>
      <c r="C52" s="127" t="s">
        <v>53</v>
      </c>
      <c r="D52" s="127" t="s">
        <v>576</v>
      </c>
      <c r="E52" s="127">
        <v>0.38</v>
      </c>
      <c r="F52" s="128" t="s">
        <v>577</v>
      </c>
      <c r="G52" s="128" t="s">
        <v>578</v>
      </c>
      <c r="H52" s="127" t="s">
        <v>75</v>
      </c>
      <c r="I52" s="129">
        <v>2</v>
      </c>
      <c r="J52" s="127" t="s">
        <v>74</v>
      </c>
      <c r="K52" s="127"/>
      <c r="L52" s="127"/>
      <c r="M52" s="127">
        <v>14</v>
      </c>
      <c r="N52" s="127">
        <v>0</v>
      </c>
      <c r="O52" s="127">
        <v>0</v>
      </c>
      <c r="P52" s="127">
        <v>14</v>
      </c>
      <c r="Q52" s="127">
        <v>0</v>
      </c>
      <c r="R52" s="127">
        <v>0</v>
      </c>
      <c r="S52" s="127">
        <v>0</v>
      </c>
      <c r="T52" s="127">
        <v>14</v>
      </c>
      <c r="U52" s="127">
        <v>0</v>
      </c>
      <c r="V52" s="127">
        <v>14</v>
      </c>
      <c r="W52" s="127"/>
      <c r="X52" s="128"/>
      <c r="Y52" s="127"/>
      <c r="Z52" s="127"/>
      <c r="AA52" s="127">
        <v>1</v>
      </c>
    </row>
    <row r="53" spans="1:30" ht="81.75" customHeight="1" x14ac:dyDescent="0.25">
      <c r="A53" s="127">
        <v>43</v>
      </c>
      <c r="B53" s="127" t="s">
        <v>71</v>
      </c>
      <c r="C53" s="127" t="s">
        <v>53</v>
      </c>
      <c r="D53" s="127" t="s">
        <v>72</v>
      </c>
      <c r="E53" s="127" t="s">
        <v>73</v>
      </c>
      <c r="F53" s="127" t="s">
        <v>579</v>
      </c>
      <c r="G53" s="127" t="s">
        <v>580</v>
      </c>
      <c r="H53" s="127" t="s">
        <v>45</v>
      </c>
      <c r="I53" s="127">
        <v>0.5</v>
      </c>
      <c r="J53" s="128" t="s">
        <v>74</v>
      </c>
      <c r="K53" s="127"/>
      <c r="L53" s="127"/>
      <c r="M53" s="127">
        <v>165</v>
      </c>
      <c r="N53" s="127">
        <v>0</v>
      </c>
      <c r="O53" s="127">
        <v>0</v>
      </c>
      <c r="P53" s="127">
        <v>165</v>
      </c>
      <c r="Q53" s="127">
        <v>0</v>
      </c>
      <c r="R53" s="127">
        <v>0</v>
      </c>
      <c r="S53" s="127">
        <v>0</v>
      </c>
      <c r="T53" s="127">
        <v>165</v>
      </c>
      <c r="U53" s="127">
        <v>0</v>
      </c>
      <c r="V53" s="127">
        <v>33</v>
      </c>
      <c r="W53" s="127"/>
      <c r="X53" s="128" t="s">
        <v>581</v>
      </c>
      <c r="Y53" s="127" t="s">
        <v>109</v>
      </c>
      <c r="Z53" s="127" t="s">
        <v>46</v>
      </c>
      <c r="AA53" s="127">
        <v>0</v>
      </c>
      <c r="AD53" s="113">
        <f t="shared" ref="AD53:AD57" si="8">V53*I53</f>
        <v>16.5</v>
      </c>
    </row>
    <row r="54" spans="1:30" ht="81.75" customHeight="1" x14ac:dyDescent="0.25">
      <c r="A54" s="127">
        <v>44</v>
      </c>
      <c r="B54" s="127" t="s">
        <v>71</v>
      </c>
      <c r="C54" s="127" t="s">
        <v>53</v>
      </c>
      <c r="D54" s="127" t="s">
        <v>72</v>
      </c>
      <c r="E54" s="127" t="s">
        <v>73</v>
      </c>
      <c r="F54" s="128" t="s">
        <v>582</v>
      </c>
      <c r="G54" s="128" t="s">
        <v>583</v>
      </c>
      <c r="H54" s="127" t="s">
        <v>45</v>
      </c>
      <c r="I54" s="127">
        <v>0.66600000000000004</v>
      </c>
      <c r="J54" s="128" t="s">
        <v>74</v>
      </c>
      <c r="K54" s="127"/>
      <c r="L54" s="127"/>
      <c r="M54" s="127">
        <v>165</v>
      </c>
      <c r="N54" s="127">
        <v>0</v>
      </c>
      <c r="O54" s="127">
        <v>0</v>
      </c>
      <c r="P54" s="127">
        <v>165</v>
      </c>
      <c r="Q54" s="127">
        <v>0</v>
      </c>
      <c r="R54" s="127">
        <v>0</v>
      </c>
      <c r="S54" s="127">
        <v>0</v>
      </c>
      <c r="T54" s="127">
        <v>165</v>
      </c>
      <c r="U54" s="127">
        <v>0</v>
      </c>
      <c r="V54" s="127">
        <v>23</v>
      </c>
      <c r="W54" s="127"/>
      <c r="X54" s="128" t="s">
        <v>584</v>
      </c>
      <c r="Y54" s="127" t="s">
        <v>109</v>
      </c>
      <c r="Z54" s="127" t="s">
        <v>46</v>
      </c>
      <c r="AA54" s="127">
        <v>0</v>
      </c>
      <c r="AD54" s="113">
        <f t="shared" si="8"/>
        <v>15.318000000000001</v>
      </c>
    </row>
    <row r="55" spans="1:30" ht="81.75" customHeight="1" x14ac:dyDescent="0.25">
      <c r="A55" s="127">
        <v>45</v>
      </c>
      <c r="B55" s="127" t="s">
        <v>71</v>
      </c>
      <c r="C55" s="127" t="s">
        <v>53</v>
      </c>
      <c r="D55" s="127" t="s">
        <v>72</v>
      </c>
      <c r="E55" s="127" t="s">
        <v>73</v>
      </c>
      <c r="F55" s="128" t="s">
        <v>585</v>
      </c>
      <c r="G55" s="128" t="s">
        <v>586</v>
      </c>
      <c r="H55" s="127" t="s">
        <v>45</v>
      </c>
      <c r="I55" s="127">
        <v>11.75</v>
      </c>
      <c r="J55" s="128" t="s">
        <v>74</v>
      </c>
      <c r="K55" s="127"/>
      <c r="L55" s="127"/>
      <c r="M55" s="127">
        <v>165</v>
      </c>
      <c r="N55" s="127">
        <v>0</v>
      </c>
      <c r="O55" s="127">
        <v>0</v>
      </c>
      <c r="P55" s="127">
        <v>165</v>
      </c>
      <c r="Q55" s="127">
        <v>0</v>
      </c>
      <c r="R55" s="127">
        <v>0</v>
      </c>
      <c r="S55" s="127">
        <v>0</v>
      </c>
      <c r="T55" s="127">
        <v>165</v>
      </c>
      <c r="U55" s="127">
        <v>0</v>
      </c>
      <c r="V55" s="127">
        <v>33</v>
      </c>
      <c r="W55" s="127"/>
      <c r="X55" s="128" t="s">
        <v>587</v>
      </c>
      <c r="Y55" s="127" t="s">
        <v>109</v>
      </c>
      <c r="Z55" s="127" t="s">
        <v>46</v>
      </c>
      <c r="AA55" s="127">
        <v>0</v>
      </c>
      <c r="AD55" s="113">
        <f t="shared" si="8"/>
        <v>387.75</v>
      </c>
    </row>
    <row r="56" spans="1:30" ht="79.5" customHeight="1" x14ac:dyDescent="0.25">
      <c r="A56" s="127">
        <v>46</v>
      </c>
      <c r="B56" s="127" t="s">
        <v>47</v>
      </c>
      <c r="C56" s="127" t="s">
        <v>53</v>
      </c>
      <c r="D56" s="127" t="s">
        <v>88</v>
      </c>
      <c r="E56" s="127" t="s">
        <v>73</v>
      </c>
      <c r="F56" s="127" t="s">
        <v>588</v>
      </c>
      <c r="G56" s="128" t="s">
        <v>589</v>
      </c>
      <c r="H56" s="127" t="s">
        <v>45</v>
      </c>
      <c r="I56" s="127">
        <v>3.5830000000000002</v>
      </c>
      <c r="J56" s="128" t="s">
        <v>74</v>
      </c>
      <c r="K56" s="127"/>
      <c r="L56" s="127"/>
      <c r="M56" s="127">
        <v>45</v>
      </c>
      <c r="N56" s="127">
        <v>0</v>
      </c>
      <c r="O56" s="127">
        <v>0</v>
      </c>
      <c r="P56" s="127">
        <v>45</v>
      </c>
      <c r="Q56" s="127">
        <v>0</v>
      </c>
      <c r="R56" s="127">
        <v>0</v>
      </c>
      <c r="S56" s="127">
        <v>0</v>
      </c>
      <c r="T56" s="127">
        <v>45</v>
      </c>
      <c r="U56" s="127">
        <v>0</v>
      </c>
      <c r="V56" s="127">
        <v>15</v>
      </c>
      <c r="W56" s="127"/>
      <c r="X56" s="128" t="s">
        <v>590</v>
      </c>
      <c r="Y56" s="127" t="s">
        <v>109</v>
      </c>
      <c r="Z56" s="127" t="s">
        <v>46</v>
      </c>
      <c r="AA56" s="127">
        <v>0</v>
      </c>
      <c r="AD56" s="113">
        <f t="shared" si="8"/>
        <v>53.745000000000005</v>
      </c>
    </row>
    <row r="57" spans="1:30" s="140" customFormat="1" ht="82.5" customHeight="1" x14ac:dyDescent="0.25">
      <c r="A57" s="127">
        <v>47</v>
      </c>
      <c r="B57" s="127" t="s">
        <v>47</v>
      </c>
      <c r="C57" s="127" t="s">
        <v>53</v>
      </c>
      <c r="D57" s="127" t="s">
        <v>299</v>
      </c>
      <c r="E57" s="127" t="s">
        <v>42</v>
      </c>
      <c r="F57" s="127" t="s">
        <v>591</v>
      </c>
      <c r="G57" s="128" t="s">
        <v>592</v>
      </c>
      <c r="H57" s="127" t="s">
        <v>45</v>
      </c>
      <c r="I57" s="127">
        <v>2.5830000000000002</v>
      </c>
      <c r="J57" s="128" t="s">
        <v>74</v>
      </c>
      <c r="K57" s="127"/>
      <c r="L57" s="127"/>
      <c r="M57" s="127">
        <v>82</v>
      </c>
      <c r="N57" s="127">
        <v>0</v>
      </c>
      <c r="O57" s="127">
        <v>0</v>
      </c>
      <c r="P57" s="127">
        <v>82</v>
      </c>
      <c r="Q57" s="127">
        <v>0</v>
      </c>
      <c r="R57" s="127">
        <v>0</v>
      </c>
      <c r="S57" s="127">
        <v>0</v>
      </c>
      <c r="T57" s="127">
        <v>82</v>
      </c>
      <c r="U57" s="127">
        <v>0</v>
      </c>
      <c r="V57" s="127">
        <v>22</v>
      </c>
      <c r="W57" s="127"/>
      <c r="X57" s="128" t="s">
        <v>593</v>
      </c>
      <c r="Y57" s="127" t="s">
        <v>109</v>
      </c>
      <c r="Z57" s="127" t="s">
        <v>46</v>
      </c>
      <c r="AA57" s="127">
        <v>0</v>
      </c>
      <c r="AB57" s="130"/>
      <c r="AC57" s="130"/>
      <c r="AD57" s="113">
        <f t="shared" si="8"/>
        <v>56.826000000000008</v>
      </c>
    </row>
    <row r="58" spans="1:30" s="140" customFormat="1" ht="82.5" customHeight="1" x14ac:dyDescent="0.25">
      <c r="A58" s="127">
        <v>48</v>
      </c>
      <c r="B58" s="50" t="s">
        <v>71</v>
      </c>
      <c r="C58" s="51" t="s">
        <v>53</v>
      </c>
      <c r="D58" s="51" t="s">
        <v>514</v>
      </c>
      <c r="E58" s="51" t="s">
        <v>73</v>
      </c>
      <c r="F58" s="51" t="s">
        <v>595</v>
      </c>
      <c r="G58" s="51" t="s">
        <v>609</v>
      </c>
      <c r="H58" s="51" t="s">
        <v>75</v>
      </c>
      <c r="I58" s="52">
        <v>2</v>
      </c>
      <c r="J58" s="51" t="s">
        <v>82</v>
      </c>
      <c r="K58" s="51"/>
      <c r="L58" s="51"/>
      <c r="M58" s="51">
        <v>92</v>
      </c>
      <c r="N58" s="51">
        <v>0</v>
      </c>
      <c r="O58" s="51">
        <v>0</v>
      </c>
      <c r="P58" s="51">
        <v>92</v>
      </c>
      <c r="Q58" s="51">
        <v>0</v>
      </c>
      <c r="R58" s="51">
        <v>0</v>
      </c>
      <c r="S58" s="51">
        <v>0</v>
      </c>
      <c r="T58" s="51">
        <v>92</v>
      </c>
      <c r="U58" s="51">
        <v>0</v>
      </c>
      <c r="V58" s="51">
        <v>12</v>
      </c>
      <c r="W58" s="51"/>
      <c r="X58" s="53"/>
      <c r="Y58" s="53"/>
      <c r="Z58" s="53"/>
      <c r="AA58" s="53">
        <v>1</v>
      </c>
      <c r="AB58" s="130"/>
      <c r="AC58" s="130"/>
    </row>
    <row r="59" spans="1:30" s="140" customFormat="1" ht="81.75" customHeight="1" x14ac:dyDescent="0.25">
      <c r="A59" s="127">
        <v>49</v>
      </c>
      <c r="B59" s="127" t="s">
        <v>71</v>
      </c>
      <c r="C59" s="127" t="s">
        <v>53</v>
      </c>
      <c r="D59" s="127" t="s">
        <v>594</v>
      </c>
      <c r="E59" s="127">
        <v>0.38</v>
      </c>
      <c r="F59" s="128" t="s">
        <v>595</v>
      </c>
      <c r="G59" s="128" t="s">
        <v>596</v>
      </c>
      <c r="H59" s="127" t="s">
        <v>75</v>
      </c>
      <c r="I59" s="129">
        <v>1.333</v>
      </c>
      <c r="J59" s="127" t="s">
        <v>74</v>
      </c>
      <c r="K59" s="127"/>
      <c r="L59" s="127"/>
      <c r="M59" s="127">
        <v>12</v>
      </c>
      <c r="N59" s="127">
        <v>0</v>
      </c>
      <c r="O59" s="127">
        <v>0</v>
      </c>
      <c r="P59" s="127">
        <v>12</v>
      </c>
      <c r="Q59" s="127">
        <v>0</v>
      </c>
      <c r="R59" s="127">
        <v>0</v>
      </c>
      <c r="S59" s="127">
        <v>0</v>
      </c>
      <c r="T59" s="127">
        <v>12</v>
      </c>
      <c r="U59" s="127">
        <v>0</v>
      </c>
      <c r="V59" s="127">
        <v>24</v>
      </c>
      <c r="W59" s="127"/>
      <c r="X59" s="128"/>
      <c r="Y59" s="127"/>
      <c r="Z59" s="127"/>
      <c r="AA59" s="127">
        <v>1</v>
      </c>
      <c r="AB59" s="130"/>
      <c r="AC59" s="130"/>
    </row>
    <row r="60" spans="1:30" s="140" customFormat="1" ht="77.25" customHeight="1" x14ac:dyDescent="0.25">
      <c r="A60" s="127">
        <v>50</v>
      </c>
      <c r="B60" s="127" t="s">
        <v>71</v>
      </c>
      <c r="C60" s="127" t="s">
        <v>53</v>
      </c>
      <c r="D60" s="127" t="s">
        <v>597</v>
      </c>
      <c r="E60" s="127">
        <v>0.38</v>
      </c>
      <c r="F60" s="128" t="s">
        <v>598</v>
      </c>
      <c r="G60" s="128" t="s">
        <v>610</v>
      </c>
      <c r="H60" s="127" t="s">
        <v>75</v>
      </c>
      <c r="I60" s="129">
        <v>2.3330000000000002</v>
      </c>
      <c r="J60" s="127" t="s">
        <v>74</v>
      </c>
      <c r="K60" s="127"/>
      <c r="L60" s="127"/>
      <c r="M60" s="127">
        <v>6</v>
      </c>
      <c r="N60" s="127">
        <v>0</v>
      </c>
      <c r="O60" s="127">
        <v>0</v>
      </c>
      <c r="P60" s="127">
        <v>6</v>
      </c>
      <c r="Q60" s="127">
        <v>0</v>
      </c>
      <c r="R60" s="127">
        <v>0</v>
      </c>
      <c r="S60" s="127">
        <v>0</v>
      </c>
      <c r="T60" s="127">
        <v>6</v>
      </c>
      <c r="U60" s="127">
        <v>0</v>
      </c>
      <c r="V60" s="127">
        <v>12</v>
      </c>
      <c r="W60" s="127"/>
      <c r="X60" s="128"/>
      <c r="Y60" s="127"/>
      <c r="Z60" s="127"/>
      <c r="AA60" s="127">
        <v>1</v>
      </c>
      <c r="AB60" s="130"/>
      <c r="AC60" s="130"/>
    </row>
    <row r="61" spans="1:30" s="140" customFormat="1" ht="77.25" customHeight="1" x14ac:dyDescent="0.25">
      <c r="A61" s="127">
        <v>51</v>
      </c>
      <c r="B61" s="127" t="s">
        <v>71</v>
      </c>
      <c r="C61" s="127" t="s">
        <v>53</v>
      </c>
      <c r="D61" s="127" t="s">
        <v>599</v>
      </c>
      <c r="E61" s="127">
        <v>0.38</v>
      </c>
      <c r="F61" s="128" t="s">
        <v>600</v>
      </c>
      <c r="G61" s="128" t="s">
        <v>601</v>
      </c>
      <c r="H61" s="127" t="s">
        <v>75</v>
      </c>
      <c r="I61" s="129">
        <v>2</v>
      </c>
      <c r="J61" s="127" t="s">
        <v>74</v>
      </c>
      <c r="K61" s="127"/>
      <c r="L61" s="127"/>
      <c r="M61" s="127">
        <v>9</v>
      </c>
      <c r="N61" s="127">
        <v>0</v>
      </c>
      <c r="O61" s="127">
        <v>0</v>
      </c>
      <c r="P61" s="127">
        <v>9</v>
      </c>
      <c r="Q61" s="127">
        <v>0</v>
      </c>
      <c r="R61" s="127">
        <v>0</v>
      </c>
      <c r="S61" s="127">
        <v>0</v>
      </c>
      <c r="T61" s="127">
        <v>9</v>
      </c>
      <c r="U61" s="127">
        <v>0</v>
      </c>
      <c r="V61" s="127">
        <v>12</v>
      </c>
      <c r="W61" s="127"/>
      <c r="X61" s="128"/>
      <c r="Y61" s="127"/>
      <c r="Z61" s="127"/>
      <c r="AA61" s="127">
        <v>1</v>
      </c>
      <c r="AB61" s="130"/>
      <c r="AC61" s="130"/>
    </row>
    <row r="62" spans="1:30" s="140" customFormat="1" ht="20.25" customHeight="1" x14ac:dyDescent="0.25">
      <c r="D62" s="140" t="s">
        <v>191</v>
      </c>
      <c r="F62" s="140">
        <v>10594</v>
      </c>
      <c r="M62" s="140">
        <f>M44+M43+M39+M29+M19+M13+M12+M11</f>
        <v>1736</v>
      </c>
      <c r="AB62" s="130">
        <f>SUM(AB11:AB61)</f>
        <v>3114.64</v>
      </c>
      <c r="AC62" s="130"/>
    </row>
    <row r="63" spans="1:30" s="140" customFormat="1" ht="18" customHeight="1" x14ac:dyDescent="0.25">
      <c r="D63" s="140" t="s">
        <v>604</v>
      </c>
      <c r="L63" s="140" t="s">
        <v>605</v>
      </c>
      <c r="M63" s="140">
        <f>M62/F62</f>
        <v>0.16386633943741741</v>
      </c>
      <c r="AA63" s="140" t="s">
        <v>606</v>
      </c>
      <c r="AB63" s="130">
        <f>AB62/F62</f>
        <v>0.29400037757221065</v>
      </c>
      <c r="AC63" s="130"/>
    </row>
    <row r="64" spans="1:30" s="140" customFormat="1" x14ac:dyDescent="0.25">
      <c r="D64" s="140" t="s">
        <v>602</v>
      </c>
      <c r="M64" s="140">
        <f>M62+Июнь!M62+Май!M42+Апрель!M25+Март!M27+Февраль!M15+Январь!M18</f>
        <v>2759</v>
      </c>
      <c r="AB64" s="130">
        <f>AB62+Июнь!AB62+Май!AB42+Апрель!AB25+Март!AB27+Февраль!AB15+Январь!AB18</f>
        <v>6080.0110000000004</v>
      </c>
      <c r="AC64" s="130"/>
    </row>
    <row r="65" spans="4:29" s="140" customFormat="1" x14ac:dyDescent="0.25">
      <c r="D65" s="140" t="s">
        <v>603</v>
      </c>
      <c r="L65" s="140" t="s">
        <v>605</v>
      </c>
      <c r="M65" s="140">
        <f>M64/F62</f>
        <v>0.26043043232018126</v>
      </c>
      <c r="AA65" s="140" t="s">
        <v>606</v>
      </c>
      <c r="AB65" s="130">
        <f>AB64/F62</f>
        <v>0.57391079856522564</v>
      </c>
      <c r="AC65" s="130"/>
    </row>
    <row r="66" spans="4:29" s="140" customFormat="1" x14ac:dyDescent="0.25">
      <c r="AB66" s="130"/>
      <c r="AC66" s="130"/>
    </row>
    <row r="67" spans="4:29" s="140" customFormat="1" x14ac:dyDescent="0.25">
      <c r="AB67" s="130"/>
      <c r="AC67" s="130"/>
    </row>
    <row r="68" spans="4:29" s="140" customFormat="1" x14ac:dyDescent="0.25">
      <c r="AB68" s="130"/>
      <c r="AC68" s="130"/>
    </row>
    <row r="69" spans="4:29" s="140" customFormat="1" x14ac:dyDescent="0.25">
      <c r="AB69" s="130"/>
      <c r="AC69" s="130"/>
    </row>
    <row r="70" spans="4:29" s="140" customFormat="1" x14ac:dyDescent="0.25">
      <c r="AB70" s="130"/>
      <c r="AC70" s="130"/>
    </row>
    <row r="71" spans="4:29" s="140" customFormat="1" x14ac:dyDescent="0.25">
      <c r="AB71" s="130"/>
      <c r="AC71" s="130"/>
    </row>
    <row r="72" spans="4:29" s="140" customFormat="1" x14ac:dyDescent="0.25">
      <c r="AB72" s="130"/>
      <c r="AC72" s="130"/>
    </row>
    <row r="73" spans="4:29" s="140" customFormat="1" x14ac:dyDescent="0.25">
      <c r="AB73" s="130"/>
      <c r="AC73" s="130"/>
    </row>
    <row r="74" spans="4:29" s="140" customFormat="1" x14ac:dyDescent="0.25">
      <c r="AB74" s="130"/>
      <c r="AC74" s="130"/>
    </row>
    <row r="75" spans="4:29" s="140" customFormat="1" x14ac:dyDescent="0.25">
      <c r="AB75" s="130"/>
      <c r="AC75" s="130"/>
    </row>
    <row r="76" spans="4:29" s="140" customFormat="1" x14ac:dyDescent="0.25">
      <c r="AB76" s="130"/>
      <c r="AC76" s="130"/>
    </row>
    <row r="77" spans="4:29" s="140" customFormat="1" x14ac:dyDescent="0.25">
      <c r="AB77" s="130"/>
      <c r="AC77" s="130"/>
    </row>
    <row r="78" spans="4:29" s="140" customFormat="1" ht="82.5" customHeight="1" x14ac:dyDescent="0.25">
      <c r="AB78" s="130"/>
      <c r="AC78" s="130"/>
    </row>
    <row r="79" spans="4:29" s="140" customFormat="1" x14ac:dyDescent="0.25"/>
    <row r="80" spans="4:29" s="140" customFormat="1" x14ac:dyDescent="0.25"/>
    <row r="81" s="140" customFormat="1" x14ac:dyDescent="0.25"/>
    <row r="82" s="140" customFormat="1" x14ac:dyDescent="0.25"/>
    <row r="83" s="140" customFormat="1" x14ac:dyDescent="0.25"/>
    <row r="84" s="140" customFormat="1" x14ac:dyDescent="0.25"/>
    <row r="85" s="140" customFormat="1" x14ac:dyDescent="0.25"/>
    <row r="86" s="140" customFormat="1" x14ac:dyDescent="0.25"/>
    <row r="87" s="140" customFormat="1" x14ac:dyDescent="0.25"/>
    <row r="88" s="140" customFormat="1" x14ac:dyDescent="0.25"/>
    <row r="89" s="140" customFormat="1" x14ac:dyDescent="0.25"/>
    <row r="90" s="140" customFormat="1" x14ac:dyDescent="0.25"/>
    <row r="91" s="140" customFormat="1" x14ac:dyDescent="0.25"/>
    <row r="92" s="140" customFormat="1" x14ac:dyDescent="0.25"/>
    <row r="93" s="140" customFormat="1" x14ac:dyDescent="0.25"/>
    <row r="94" s="140" customFormat="1" x14ac:dyDescent="0.25"/>
    <row r="95" s="140" customFormat="1" x14ac:dyDescent="0.25"/>
    <row r="96" s="140" customFormat="1" x14ac:dyDescent="0.25"/>
    <row r="97" s="140" customFormat="1" x14ac:dyDescent="0.25"/>
    <row r="98" s="140" customFormat="1" x14ac:dyDescent="0.25"/>
    <row r="99" s="140" customFormat="1" x14ac:dyDescent="0.25"/>
    <row r="100" s="140" customFormat="1" x14ac:dyDescent="0.25"/>
    <row r="101" s="140" customFormat="1" x14ac:dyDescent="0.25"/>
    <row r="102" s="140" customFormat="1" x14ac:dyDescent="0.25"/>
    <row r="103" s="140" customFormat="1" x14ac:dyDescent="0.25"/>
    <row r="104" s="140" customFormat="1" x14ac:dyDescent="0.25"/>
    <row r="105" s="140" customFormat="1" x14ac:dyDescent="0.25"/>
    <row r="106" s="140" customFormat="1" x14ac:dyDescent="0.25"/>
    <row r="107" s="140" customFormat="1" x14ac:dyDescent="0.25"/>
    <row r="108" s="140" customFormat="1" x14ac:dyDescent="0.25"/>
    <row r="109" s="140" customFormat="1" x14ac:dyDescent="0.25"/>
    <row r="110" s="140" customFormat="1" x14ac:dyDescent="0.25"/>
    <row r="111" s="140" customFormat="1" x14ac:dyDescent="0.25"/>
    <row r="112" s="140" customFormat="1" x14ac:dyDescent="0.25"/>
    <row r="113" s="140" customFormat="1" x14ac:dyDescent="0.25"/>
    <row r="114" s="140" customFormat="1" x14ac:dyDescent="0.25"/>
    <row r="115" s="140" customFormat="1" x14ac:dyDescent="0.25"/>
    <row r="116" s="140" customFormat="1" x14ac:dyDescent="0.25"/>
    <row r="117" s="140" customFormat="1" x14ac:dyDescent="0.25"/>
    <row r="118" s="140" customFormat="1" x14ac:dyDescent="0.25"/>
    <row r="119" s="140" customFormat="1" x14ac:dyDescent="0.25"/>
    <row r="120" s="140" customFormat="1" x14ac:dyDescent="0.25"/>
    <row r="121" s="140" customFormat="1" x14ac:dyDescent="0.25"/>
    <row r="122" s="140" customFormat="1" x14ac:dyDescent="0.25"/>
    <row r="123" s="140" customFormat="1" x14ac:dyDescent="0.25"/>
    <row r="124" s="140" customFormat="1" x14ac:dyDescent="0.25"/>
    <row r="125" s="140" customFormat="1" x14ac:dyDescent="0.25"/>
    <row r="126" s="140" customFormat="1" x14ac:dyDescent="0.25"/>
    <row r="127" s="140" customFormat="1" x14ac:dyDescent="0.25"/>
    <row r="128" s="140" customFormat="1" x14ac:dyDescent="0.25"/>
    <row r="129" s="140" customFormat="1" x14ac:dyDescent="0.25"/>
    <row r="130" s="140" customFormat="1" x14ac:dyDescent="0.25"/>
    <row r="131" s="140" customFormat="1" x14ac:dyDescent="0.25"/>
    <row r="132" s="140" customFormat="1" x14ac:dyDescent="0.25"/>
    <row r="133" s="140" customFormat="1" x14ac:dyDescent="0.25"/>
    <row r="134" s="140" customFormat="1" x14ac:dyDescent="0.25"/>
    <row r="135" s="140" customFormat="1" x14ac:dyDescent="0.25"/>
    <row r="136" s="140" customFormat="1" x14ac:dyDescent="0.25"/>
    <row r="137" s="140" customFormat="1" x14ac:dyDescent="0.25"/>
    <row r="138" s="140" customFormat="1" x14ac:dyDescent="0.25"/>
    <row r="139" s="140" customFormat="1" x14ac:dyDescent="0.25"/>
    <row r="140" s="140" customFormat="1" x14ac:dyDescent="0.25"/>
    <row r="141" s="140" customFormat="1" x14ac:dyDescent="0.25"/>
    <row r="142" s="140" customFormat="1" x14ac:dyDescent="0.25"/>
    <row r="143" s="140" customFormat="1" x14ac:dyDescent="0.25"/>
    <row r="144" s="140" customFormat="1" x14ac:dyDescent="0.25"/>
    <row r="145" s="140" customFormat="1" x14ac:dyDescent="0.25"/>
    <row r="146" s="140" customFormat="1" x14ac:dyDescent="0.25"/>
    <row r="147" s="140" customFormat="1" x14ac:dyDescent="0.25"/>
    <row r="148" s="140" customFormat="1" x14ac:dyDescent="0.25"/>
    <row r="149" s="140" customFormat="1" x14ac:dyDescent="0.25"/>
    <row r="150" s="140" customFormat="1" x14ac:dyDescent="0.25"/>
    <row r="151" s="140" customFormat="1" x14ac:dyDescent="0.25"/>
    <row r="152" s="140" customFormat="1" x14ac:dyDescent="0.25"/>
    <row r="153" s="140" customFormat="1" x14ac:dyDescent="0.25"/>
    <row r="154" s="140" customFormat="1" x14ac:dyDescent="0.25"/>
    <row r="155" s="140" customFormat="1" x14ac:dyDescent="0.25"/>
    <row r="156" s="140" customFormat="1" x14ac:dyDescent="0.25"/>
    <row r="157" s="140" customFormat="1" x14ac:dyDescent="0.25"/>
    <row r="158" s="140" customFormat="1" x14ac:dyDescent="0.25"/>
    <row r="159" s="140" customFormat="1" x14ac:dyDescent="0.25"/>
    <row r="160" s="140" customFormat="1" x14ac:dyDescent="0.25"/>
    <row r="161" s="140" customFormat="1" x14ac:dyDescent="0.25"/>
    <row r="162" s="140" customFormat="1" x14ac:dyDescent="0.25"/>
    <row r="163" s="140" customFormat="1" x14ac:dyDescent="0.25"/>
    <row r="164" s="140" customFormat="1" x14ac:dyDescent="0.25"/>
    <row r="165" s="140" customFormat="1" x14ac:dyDescent="0.25"/>
    <row r="166" s="140" customFormat="1" x14ac:dyDescent="0.25"/>
    <row r="167" s="140" customFormat="1" x14ac:dyDescent="0.25"/>
    <row r="168" s="140" customFormat="1" x14ac:dyDescent="0.25"/>
    <row r="169" s="140" customFormat="1" x14ac:dyDescent="0.25"/>
    <row r="170" s="140" customFormat="1" x14ac:dyDescent="0.25"/>
    <row r="171" s="140" customFormat="1" x14ac:dyDescent="0.25"/>
    <row r="172" s="140" customFormat="1" x14ac:dyDescent="0.25"/>
    <row r="173" s="140" customFormat="1" x14ac:dyDescent="0.25"/>
    <row r="174" s="140" customFormat="1" x14ac:dyDescent="0.25"/>
    <row r="175" s="140" customFormat="1" x14ac:dyDescent="0.25"/>
    <row r="176" s="140" customFormat="1" x14ac:dyDescent="0.25"/>
    <row r="177" s="140" customFormat="1" x14ac:dyDescent="0.25"/>
    <row r="178" s="140" customFormat="1" x14ac:dyDescent="0.25"/>
    <row r="179" s="140" customFormat="1" x14ac:dyDescent="0.25"/>
    <row r="180" s="140" customFormat="1" x14ac:dyDescent="0.25"/>
    <row r="181" s="140" customFormat="1" x14ac:dyDescent="0.25"/>
    <row r="182" s="140" customFormat="1" x14ac:dyDescent="0.25"/>
    <row r="183" s="140" customFormat="1" x14ac:dyDescent="0.25"/>
    <row r="184" s="140" customFormat="1" x14ac:dyDescent="0.25"/>
    <row r="185" s="140" customFormat="1" x14ac:dyDescent="0.25"/>
    <row r="186" s="140" customFormat="1" x14ac:dyDescent="0.25"/>
    <row r="187" s="140" customFormat="1" x14ac:dyDescent="0.25"/>
    <row r="188" s="140" customFormat="1" x14ac:dyDescent="0.25"/>
    <row r="189" s="140" customFormat="1" x14ac:dyDescent="0.25"/>
    <row r="190" s="140" customFormat="1" x14ac:dyDescent="0.25"/>
    <row r="191" s="140" customFormat="1" x14ac:dyDescent="0.25"/>
    <row r="192" s="140" customFormat="1" x14ac:dyDescent="0.25"/>
    <row r="193" s="140" customFormat="1" x14ac:dyDescent="0.25"/>
    <row r="194" s="140" customFormat="1" x14ac:dyDescent="0.25"/>
    <row r="195" s="140" customFormat="1" x14ac:dyDescent="0.25"/>
    <row r="196" s="140" customFormat="1" x14ac:dyDescent="0.25"/>
    <row r="197" s="140" customFormat="1" x14ac:dyDescent="0.25"/>
    <row r="198" s="140" customFormat="1" x14ac:dyDescent="0.25"/>
    <row r="199" s="140" customFormat="1" x14ac:dyDescent="0.25"/>
    <row r="200" s="140" customFormat="1" x14ac:dyDescent="0.25"/>
    <row r="201" s="140" customFormat="1" x14ac:dyDescent="0.25"/>
    <row r="202" s="140" customFormat="1" x14ac:dyDescent="0.25"/>
    <row r="203" s="140" customFormat="1" x14ac:dyDescent="0.25"/>
    <row r="204" s="140" customFormat="1" x14ac:dyDescent="0.25"/>
    <row r="205" s="140" customFormat="1" x14ac:dyDescent="0.25"/>
    <row r="206" s="140" customFormat="1" x14ac:dyDescent="0.25"/>
    <row r="207" s="140" customFormat="1" x14ac:dyDescent="0.25"/>
    <row r="208" s="140" customFormat="1" x14ac:dyDescent="0.25"/>
    <row r="209" s="140" customFormat="1" x14ac:dyDescent="0.25"/>
    <row r="210" s="140" customFormat="1" x14ac:dyDescent="0.25"/>
    <row r="211" s="140" customFormat="1" x14ac:dyDescent="0.25"/>
    <row r="212" s="140" customFormat="1" x14ac:dyDescent="0.25"/>
    <row r="213" s="140" customFormat="1" x14ac:dyDescent="0.25"/>
    <row r="214" s="140" customFormat="1" x14ac:dyDescent="0.25"/>
    <row r="215" s="140" customFormat="1" x14ac:dyDescent="0.25"/>
    <row r="216" s="140" customFormat="1" x14ac:dyDescent="0.25"/>
    <row r="217" s="140" customFormat="1" x14ac:dyDescent="0.25"/>
    <row r="218" s="140" customFormat="1" x14ac:dyDescent="0.25"/>
    <row r="219" s="140" customFormat="1" x14ac:dyDescent="0.25"/>
    <row r="220" s="140" customFormat="1" x14ac:dyDescent="0.25"/>
    <row r="221" s="140" customFormat="1" x14ac:dyDescent="0.25"/>
    <row r="222" s="140" customFormat="1" x14ac:dyDescent="0.25"/>
    <row r="223" s="140" customFormat="1" x14ac:dyDescent="0.25"/>
    <row r="224" s="140" customFormat="1" x14ac:dyDescent="0.25"/>
    <row r="225" s="140" customFormat="1" x14ac:dyDescent="0.25"/>
    <row r="226" s="140" customFormat="1" x14ac:dyDescent="0.25"/>
    <row r="227" s="140" customFormat="1" x14ac:dyDescent="0.25"/>
    <row r="228" s="140" customFormat="1" x14ac:dyDescent="0.25"/>
    <row r="229" s="140" customFormat="1" x14ac:dyDescent="0.25"/>
    <row r="230" s="140" customFormat="1" x14ac:dyDescent="0.25"/>
    <row r="231" s="140" customFormat="1" x14ac:dyDescent="0.25"/>
    <row r="232" s="140" customFormat="1" x14ac:dyDescent="0.25"/>
    <row r="233" s="140" customFormat="1" x14ac:dyDescent="0.25"/>
    <row r="234" s="140" customFormat="1" x14ac:dyDescent="0.25"/>
    <row r="235" s="140" customFormat="1" x14ac:dyDescent="0.25"/>
    <row r="236" s="140" customFormat="1" x14ac:dyDescent="0.25"/>
    <row r="237" s="140" customFormat="1" x14ac:dyDescent="0.25"/>
    <row r="238" s="140" customFormat="1" x14ac:dyDescent="0.25"/>
    <row r="239" s="140" customFormat="1" x14ac:dyDescent="0.25"/>
    <row r="240" s="140" customFormat="1" x14ac:dyDescent="0.25"/>
    <row r="241" s="140" customFormat="1" x14ac:dyDescent="0.25"/>
    <row r="242" s="140" customFormat="1" x14ac:dyDescent="0.25"/>
    <row r="243" s="140" customFormat="1" x14ac:dyDescent="0.25"/>
    <row r="244" s="140" customFormat="1" x14ac:dyDescent="0.25"/>
    <row r="245" s="140" customFormat="1" x14ac:dyDescent="0.25"/>
    <row r="246" s="140" customFormat="1" x14ac:dyDescent="0.25"/>
    <row r="247" s="140" customFormat="1" x14ac:dyDescent="0.25"/>
    <row r="248" s="140" customFormat="1" x14ac:dyDescent="0.25"/>
    <row r="249" s="140" customFormat="1" x14ac:dyDescent="0.25"/>
    <row r="250" s="140" customFormat="1" x14ac:dyDescent="0.25"/>
    <row r="251" s="140" customFormat="1" x14ac:dyDescent="0.25"/>
    <row r="252" s="140" customFormat="1" x14ac:dyDescent="0.25"/>
    <row r="253" s="140" customFormat="1" x14ac:dyDescent="0.25"/>
    <row r="254" s="140" customFormat="1" x14ac:dyDescent="0.25"/>
    <row r="255" s="140" customFormat="1" x14ac:dyDescent="0.25"/>
    <row r="256" s="140" customFormat="1" x14ac:dyDescent="0.25"/>
    <row r="257" s="140" customFormat="1" x14ac:dyDescent="0.25"/>
    <row r="258" s="140" customFormat="1" x14ac:dyDescent="0.25"/>
    <row r="259" s="140" customFormat="1" x14ac:dyDescent="0.25"/>
    <row r="260" s="140" customFormat="1" x14ac:dyDescent="0.25"/>
    <row r="261" s="140" customFormat="1" x14ac:dyDescent="0.25"/>
    <row r="262" s="140" customFormat="1" x14ac:dyDescent="0.25"/>
    <row r="263" s="140" customFormat="1" x14ac:dyDescent="0.25"/>
    <row r="264" s="140" customFormat="1" x14ac:dyDescent="0.25"/>
    <row r="265" s="140" customFormat="1" x14ac:dyDescent="0.25"/>
    <row r="266" s="140" customFormat="1" x14ac:dyDescent="0.25"/>
    <row r="267" s="140" customFormat="1" x14ac:dyDescent="0.25"/>
    <row r="268" s="140" customFormat="1" x14ac:dyDescent="0.25"/>
    <row r="269" s="140" customFormat="1" x14ac:dyDescent="0.25"/>
    <row r="270" s="140" customFormat="1" x14ac:dyDescent="0.25"/>
    <row r="271" s="140" customFormat="1" x14ac:dyDescent="0.25"/>
    <row r="272" s="140" customFormat="1" x14ac:dyDescent="0.25"/>
    <row r="273" s="140" customFormat="1" x14ac:dyDescent="0.25"/>
    <row r="274" s="140" customFormat="1" x14ac:dyDescent="0.25"/>
    <row r="275" s="140" customFormat="1" x14ac:dyDescent="0.25"/>
    <row r="276" s="140" customFormat="1" x14ac:dyDescent="0.25"/>
    <row r="277" s="140" customFormat="1" x14ac:dyDescent="0.25"/>
    <row r="278" s="140" customFormat="1" x14ac:dyDescent="0.25"/>
    <row r="279" s="140" customFormat="1" x14ac:dyDescent="0.25"/>
    <row r="280" s="140" customFormat="1" x14ac:dyDescent="0.25"/>
    <row r="281" s="140" customFormat="1" x14ac:dyDescent="0.25"/>
    <row r="282" s="140" customFormat="1" x14ac:dyDescent="0.25"/>
    <row r="283" s="140" customFormat="1" x14ac:dyDescent="0.25"/>
    <row r="284" s="140" customFormat="1" x14ac:dyDescent="0.25"/>
    <row r="285" s="140" customFormat="1" x14ac:dyDescent="0.25"/>
    <row r="286" s="140" customFormat="1" x14ac:dyDescent="0.25"/>
    <row r="287" s="140" customFormat="1" x14ac:dyDescent="0.25"/>
    <row r="288" s="140" customFormat="1" x14ac:dyDescent="0.25"/>
    <row r="289" s="140" customFormat="1" x14ac:dyDescent="0.25"/>
    <row r="290" s="140" customFormat="1" x14ac:dyDescent="0.25"/>
    <row r="291" s="140" customFormat="1" x14ac:dyDescent="0.25"/>
    <row r="292" s="140" customFormat="1" x14ac:dyDescent="0.25"/>
    <row r="293" s="140" customFormat="1" x14ac:dyDescent="0.25"/>
    <row r="294" s="140" customFormat="1" x14ac:dyDescent="0.25"/>
    <row r="295" s="140" customFormat="1" x14ac:dyDescent="0.25"/>
    <row r="296" s="140" customFormat="1" x14ac:dyDescent="0.25"/>
    <row r="297" s="140" customFormat="1" x14ac:dyDescent="0.25"/>
    <row r="298" s="140" customFormat="1" x14ac:dyDescent="0.25"/>
    <row r="299" s="140" customFormat="1" x14ac:dyDescent="0.25"/>
    <row r="300" s="140" customFormat="1" x14ac:dyDescent="0.25"/>
    <row r="301" s="140" customFormat="1" x14ac:dyDescent="0.25"/>
    <row r="302" s="140" customFormat="1" x14ac:dyDescent="0.25"/>
    <row r="303" s="140" customFormat="1" x14ac:dyDescent="0.25"/>
    <row r="304" s="140" customFormat="1" x14ac:dyDescent="0.25"/>
    <row r="305" s="140" customFormat="1" x14ac:dyDescent="0.25"/>
    <row r="306" s="140" customFormat="1" x14ac:dyDescent="0.25"/>
    <row r="307" s="140" customFormat="1" x14ac:dyDescent="0.25"/>
    <row r="308" s="140" customFormat="1" x14ac:dyDescent="0.25"/>
    <row r="309" s="140" customFormat="1" x14ac:dyDescent="0.25"/>
    <row r="310" s="140" customFormat="1" x14ac:dyDescent="0.25"/>
    <row r="311" s="140" customFormat="1" x14ac:dyDescent="0.25"/>
    <row r="312" s="140" customFormat="1" x14ac:dyDescent="0.25"/>
    <row r="313" s="140" customFormat="1" x14ac:dyDescent="0.25"/>
    <row r="314" s="140" customFormat="1" x14ac:dyDescent="0.25"/>
    <row r="315" s="140" customFormat="1" x14ac:dyDescent="0.25"/>
    <row r="316" s="140" customFormat="1" x14ac:dyDescent="0.25"/>
    <row r="317" s="140" customFormat="1" x14ac:dyDescent="0.25"/>
    <row r="318" s="140" customFormat="1" x14ac:dyDescent="0.25"/>
    <row r="319" s="140" customFormat="1" x14ac:dyDescent="0.25"/>
    <row r="320" s="140" customFormat="1" x14ac:dyDescent="0.25"/>
    <row r="321" s="140" customFormat="1" x14ac:dyDescent="0.25"/>
    <row r="322" s="140" customFormat="1" x14ac:dyDescent="0.25"/>
    <row r="323" s="140" customFormat="1" x14ac:dyDescent="0.25"/>
    <row r="324" s="140" customFormat="1" x14ac:dyDescent="0.25"/>
    <row r="325" s="140" customFormat="1" x14ac:dyDescent="0.25"/>
    <row r="326" s="140" customFormat="1" x14ac:dyDescent="0.25"/>
    <row r="327" s="140" customFormat="1" x14ac:dyDescent="0.25"/>
    <row r="328" s="140" customFormat="1" x14ac:dyDescent="0.25"/>
    <row r="329" s="140" customFormat="1" x14ac:dyDescent="0.25"/>
    <row r="330" s="140" customFormat="1" x14ac:dyDescent="0.25"/>
    <row r="331" s="140" customFormat="1" x14ac:dyDescent="0.25"/>
    <row r="332" s="140" customFormat="1" x14ac:dyDescent="0.25"/>
    <row r="333" s="140" customFormat="1" x14ac:dyDescent="0.25"/>
    <row r="334" s="140" customFormat="1" x14ac:dyDescent="0.25"/>
    <row r="335" s="140" customFormat="1" x14ac:dyDescent="0.25"/>
    <row r="336" s="140" customFormat="1" x14ac:dyDescent="0.25"/>
    <row r="337" s="140" customFormat="1" x14ac:dyDescent="0.25"/>
    <row r="338" s="140" customFormat="1" x14ac:dyDescent="0.25"/>
    <row r="339" s="140" customFormat="1" x14ac:dyDescent="0.25"/>
    <row r="340" s="140" customFormat="1" x14ac:dyDescent="0.25"/>
    <row r="341" s="140" customFormat="1" x14ac:dyDescent="0.25"/>
    <row r="342" s="140" customFormat="1" x14ac:dyDescent="0.25"/>
    <row r="343" s="140" customFormat="1" x14ac:dyDescent="0.25"/>
    <row r="344" s="140" customFormat="1" x14ac:dyDescent="0.25"/>
    <row r="345" s="140" customFormat="1" x14ac:dyDescent="0.25"/>
    <row r="346" s="140" customFormat="1" x14ac:dyDescent="0.25"/>
    <row r="347" s="140" customFormat="1" x14ac:dyDescent="0.25"/>
    <row r="348" s="140" customFormat="1" x14ac:dyDescent="0.25"/>
    <row r="349" s="140" customFormat="1" x14ac:dyDescent="0.25"/>
    <row r="350" s="140" customFormat="1" x14ac:dyDescent="0.25"/>
    <row r="351" s="140" customFormat="1" x14ac:dyDescent="0.25"/>
    <row r="352" s="140" customFormat="1" x14ac:dyDescent="0.25"/>
    <row r="353" s="140" customFormat="1" x14ac:dyDescent="0.25"/>
    <row r="354" s="140" customFormat="1" x14ac:dyDescent="0.25"/>
    <row r="355" s="140" customFormat="1" x14ac:dyDescent="0.25"/>
    <row r="356" s="140" customFormat="1" x14ac:dyDescent="0.25"/>
    <row r="357" s="140" customFormat="1" x14ac:dyDescent="0.25"/>
    <row r="358" s="140" customFormat="1" x14ac:dyDescent="0.25"/>
    <row r="359" s="140" customFormat="1" x14ac:dyDescent="0.25"/>
    <row r="360" s="140" customFormat="1" x14ac:dyDescent="0.25"/>
    <row r="361" s="140" customFormat="1" x14ac:dyDescent="0.25"/>
    <row r="362" s="140" customFormat="1" x14ac:dyDescent="0.25"/>
    <row r="363" s="140" customFormat="1" x14ac:dyDescent="0.25"/>
    <row r="364" s="140" customFormat="1" x14ac:dyDescent="0.25"/>
    <row r="365" s="140" customFormat="1" x14ac:dyDescent="0.25"/>
    <row r="366" s="140" customFormat="1" x14ac:dyDescent="0.25"/>
    <row r="367" s="140" customFormat="1" x14ac:dyDescent="0.25"/>
    <row r="368" s="140" customFormat="1" x14ac:dyDescent="0.25"/>
    <row r="369" s="140" customFormat="1" x14ac:dyDescent="0.25"/>
    <row r="370" s="140" customFormat="1" x14ac:dyDescent="0.25"/>
    <row r="371" s="140" customFormat="1" x14ac:dyDescent="0.25"/>
    <row r="372" s="140" customFormat="1" x14ac:dyDescent="0.25"/>
    <row r="373" s="140" customFormat="1" x14ac:dyDescent="0.25"/>
    <row r="374" s="140" customFormat="1" x14ac:dyDescent="0.25"/>
    <row r="375" s="140" customFormat="1" x14ac:dyDescent="0.25"/>
    <row r="376" s="140" customFormat="1" x14ac:dyDescent="0.25"/>
    <row r="377" s="140" customFormat="1" x14ac:dyDescent="0.25"/>
    <row r="378" s="140" customFormat="1" x14ac:dyDescent="0.25"/>
    <row r="379" s="140" customFormat="1" x14ac:dyDescent="0.25"/>
    <row r="380" s="140" customFormat="1" x14ac:dyDescent="0.25"/>
    <row r="381" s="140" customFormat="1" x14ac:dyDescent="0.25"/>
    <row r="382" s="140" customFormat="1" x14ac:dyDescent="0.25"/>
    <row r="383" s="140" customFormat="1" x14ac:dyDescent="0.25"/>
    <row r="384" s="140" customFormat="1" x14ac:dyDescent="0.25"/>
    <row r="385" s="140" customFormat="1" x14ac:dyDescent="0.25"/>
    <row r="386" s="140" customFormat="1" x14ac:dyDescent="0.25"/>
    <row r="387" s="140" customFormat="1" x14ac:dyDescent="0.25"/>
    <row r="388" s="140" customFormat="1" x14ac:dyDescent="0.25"/>
    <row r="389" s="140" customFormat="1" x14ac:dyDescent="0.25"/>
    <row r="390" s="140" customFormat="1" x14ac:dyDescent="0.25"/>
    <row r="391" s="140" customFormat="1" x14ac:dyDescent="0.25"/>
    <row r="392" s="140" customFormat="1" x14ac:dyDescent="0.25"/>
    <row r="393" s="140" customFormat="1" x14ac:dyDescent="0.25"/>
    <row r="394" s="140" customFormat="1" x14ac:dyDescent="0.25"/>
    <row r="395" s="140" customFormat="1" x14ac:dyDescent="0.25"/>
    <row r="396" s="140" customFormat="1" x14ac:dyDescent="0.25"/>
    <row r="397" s="140" customFormat="1" x14ac:dyDescent="0.25"/>
    <row r="398" s="140" customFormat="1" x14ac:dyDescent="0.25"/>
    <row r="399" s="140" customFormat="1" x14ac:dyDescent="0.25"/>
    <row r="400" s="140" customFormat="1" x14ac:dyDescent="0.25"/>
    <row r="401" s="140" customFormat="1" x14ac:dyDescent="0.25"/>
    <row r="402" s="140" customFormat="1" x14ac:dyDescent="0.25"/>
    <row r="403" s="140" customFormat="1" x14ac:dyDescent="0.25"/>
    <row r="404" s="140" customFormat="1" x14ac:dyDescent="0.25"/>
    <row r="405" s="140" customFormat="1" x14ac:dyDescent="0.25"/>
    <row r="406" s="140" customFormat="1" x14ac:dyDescent="0.25"/>
    <row r="407" s="140" customFormat="1" x14ac:dyDescent="0.25"/>
    <row r="408" s="140" customFormat="1" x14ac:dyDescent="0.25"/>
    <row r="409" s="140" customFormat="1" x14ac:dyDescent="0.25"/>
    <row r="410" s="140" customFormat="1" x14ac:dyDescent="0.25"/>
    <row r="411" s="140" customFormat="1" x14ac:dyDescent="0.25"/>
    <row r="412" s="140" customFormat="1" x14ac:dyDescent="0.25"/>
    <row r="413" s="140" customFormat="1" x14ac:dyDescent="0.25"/>
    <row r="414" s="140" customFormat="1" x14ac:dyDescent="0.25"/>
    <row r="415" s="140" customFormat="1" x14ac:dyDescent="0.25"/>
    <row r="416" s="140" customFormat="1" x14ac:dyDescent="0.25"/>
    <row r="417" s="140" customFormat="1" x14ac:dyDescent="0.25"/>
    <row r="418" s="140" customFormat="1" x14ac:dyDescent="0.25"/>
    <row r="419" s="140" customFormat="1" x14ac:dyDescent="0.25"/>
    <row r="420" s="140" customFormat="1" x14ac:dyDescent="0.25"/>
    <row r="421" s="140" customFormat="1" x14ac:dyDescent="0.25"/>
    <row r="422" s="140" customFormat="1" x14ac:dyDescent="0.25"/>
    <row r="423" s="140" customFormat="1" x14ac:dyDescent="0.25"/>
    <row r="424" s="140" customFormat="1" x14ac:dyDescent="0.25"/>
    <row r="425" s="140" customFormat="1" x14ac:dyDescent="0.25"/>
    <row r="426" s="140" customFormat="1" x14ac:dyDescent="0.25"/>
    <row r="427" s="140" customFormat="1" x14ac:dyDescent="0.25"/>
    <row r="428" s="140" customFormat="1" x14ac:dyDescent="0.25"/>
    <row r="429" s="140" customFormat="1" x14ac:dyDescent="0.25"/>
    <row r="430" s="140" customFormat="1" x14ac:dyDescent="0.25"/>
    <row r="431" s="140" customFormat="1" x14ac:dyDescent="0.25"/>
    <row r="432" s="140" customFormat="1" x14ac:dyDescent="0.25"/>
    <row r="433" s="140" customFormat="1" x14ac:dyDescent="0.25"/>
    <row r="434" s="140" customFormat="1" x14ac:dyDescent="0.25"/>
    <row r="435" s="140" customFormat="1" x14ac:dyDescent="0.25"/>
    <row r="436" s="140" customFormat="1" x14ac:dyDescent="0.25"/>
    <row r="437" s="140" customFormat="1" x14ac:dyDescent="0.25"/>
    <row r="438" s="140" customFormat="1" x14ac:dyDescent="0.25"/>
    <row r="439" s="140" customFormat="1" x14ac:dyDescent="0.25"/>
    <row r="440" s="140" customFormat="1" x14ac:dyDescent="0.25"/>
    <row r="441" s="140" customFormat="1" x14ac:dyDescent="0.25"/>
    <row r="442" s="140" customFormat="1" x14ac:dyDescent="0.25"/>
    <row r="443" s="140" customFormat="1" x14ac:dyDescent="0.25"/>
    <row r="444" s="140" customFormat="1" x14ac:dyDescent="0.25"/>
    <row r="445" s="140" customFormat="1" x14ac:dyDescent="0.25"/>
    <row r="446" s="140" customFormat="1" x14ac:dyDescent="0.25"/>
    <row r="447" s="140" customFormat="1" x14ac:dyDescent="0.25"/>
    <row r="448" s="140" customFormat="1" x14ac:dyDescent="0.25"/>
    <row r="449" s="140" customFormat="1" x14ac:dyDescent="0.25"/>
    <row r="450" s="140" customFormat="1" x14ac:dyDescent="0.25"/>
    <row r="451" s="140" customFormat="1" x14ac:dyDescent="0.25"/>
    <row r="452" s="140" customFormat="1" x14ac:dyDescent="0.25"/>
    <row r="453" s="140" customFormat="1" x14ac:dyDescent="0.25"/>
    <row r="454" s="140" customFormat="1" x14ac:dyDescent="0.25"/>
    <row r="455" s="140" customFormat="1" x14ac:dyDescent="0.25"/>
    <row r="456" s="140" customFormat="1" x14ac:dyDescent="0.25"/>
    <row r="457" s="140" customFormat="1" x14ac:dyDescent="0.25"/>
    <row r="458" s="140" customFormat="1" x14ac:dyDescent="0.25"/>
    <row r="459" s="140" customFormat="1" x14ac:dyDescent="0.25"/>
    <row r="460" s="140" customFormat="1" x14ac:dyDescent="0.25"/>
    <row r="461" s="140" customFormat="1" x14ac:dyDescent="0.25"/>
    <row r="462" s="140" customFormat="1" x14ac:dyDescent="0.25"/>
    <row r="463" s="140" customFormat="1" x14ac:dyDescent="0.25"/>
    <row r="464" s="140" customFormat="1" x14ac:dyDescent="0.25"/>
    <row r="465" s="140" customFormat="1" x14ac:dyDescent="0.25"/>
    <row r="466" s="140" customFormat="1" x14ac:dyDescent="0.25"/>
    <row r="467" s="140" customFormat="1" x14ac:dyDescent="0.25"/>
    <row r="468" s="140" customFormat="1" x14ac:dyDescent="0.25"/>
    <row r="469" s="140" customFormat="1" x14ac:dyDescent="0.25"/>
    <row r="470" s="140" customFormat="1" x14ac:dyDescent="0.25"/>
    <row r="471" s="140" customFormat="1" x14ac:dyDescent="0.25"/>
    <row r="472" s="140" customFormat="1" x14ac:dyDescent="0.25"/>
    <row r="473" s="140" customFormat="1" x14ac:dyDescent="0.25"/>
    <row r="474" s="140" customFormat="1" x14ac:dyDescent="0.25"/>
    <row r="475" s="140" customFormat="1" x14ac:dyDescent="0.25"/>
    <row r="476" s="140" customFormat="1" x14ac:dyDescent="0.25"/>
    <row r="477" s="140" customFormat="1" x14ac:dyDescent="0.25"/>
    <row r="478" s="140" customFormat="1" x14ac:dyDescent="0.25"/>
    <row r="479" s="140" customFormat="1" x14ac:dyDescent="0.25"/>
    <row r="480" s="140" customFormat="1" x14ac:dyDescent="0.25"/>
    <row r="481" s="140" customFormat="1" x14ac:dyDescent="0.25"/>
    <row r="482" s="140" customFormat="1" x14ac:dyDescent="0.25"/>
    <row r="483" s="140" customFormat="1" x14ac:dyDescent="0.25"/>
    <row r="484" s="140" customFormat="1" x14ac:dyDescent="0.25"/>
    <row r="485" s="140" customFormat="1" x14ac:dyDescent="0.25"/>
    <row r="486" s="140" customFormat="1" x14ac:dyDescent="0.25"/>
    <row r="487" s="140" customFormat="1" x14ac:dyDescent="0.25"/>
    <row r="488" s="140" customFormat="1" x14ac:dyDescent="0.25"/>
    <row r="489" s="140" customFormat="1" x14ac:dyDescent="0.25"/>
    <row r="490" s="140" customFormat="1" x14ac:dyDescent="0.25"/>
    <row r="491" s="140" customFormat="1" x14ac:dyDescent="0.25"/>
    <row r="492" s="140" customFormat="1" x14ac:dyDescent="0.25"/>
    <row r="493" s="140" customFormat="1" x14ac:dyDescent="0.25"/>
    <row r="494" s="140" customFormat="1" x14ac:dyDescent="0.25"/>
    <row r="495" s="140" customFormat="1" x14ac:dyDescent="0.25"/>
    <row r="496" s="140" customFormat="1" x14ac:dyDescent="0.25"/>
    <row r="497" s="140" customFormat="1" x14ac:dyDescent="0.25"/>
    <row r="498" s="140" customFormat="1" x14ac:dyDescent="0.25"/>
    <row r="499" s="140" customFormat="1" x14ac:dyDescent="0.25"/>
    <row r="500" s="140" customFormat="1" x14ac:dyDescent="0.25"/>
    <row r="501" s="140" customFormat="1" x14ac:dyDescent="0.25"/>
    <row r="502" s="140" customFormat="1" x14ac:dyDescent="0.25"/>
    <row r="503" s="140" customFormat="1" x14ac:dyDescent="0.25"/>
    <row r="504" s="140" customFormat="1" x14ac:dyDescent="0.25"/>
    <row r="505" s="140" customFormat="1" x14ac:dyDescent="0.25"/>
    <row r="506" s="140" customFormat="1" x14ac:dyDescent="0.25"/>
    <row r="507" s="140" customFormat="1" x14ac:dyDescent="0.25"/>
    <row r="508" s="140" customFormat="1" x14ac:dyDescent="0.25"/>
    <row r="509" s="140" customFormat="1" x14ac:dyDescent="0.25"/>
    <row r="510" s="140" customFormat="1" x14ac:dyDescent="0.25"/>
    <row r="511" s="140" customFormat="1" x14ac:dyDescent="0.25"/>
    <row r="512" s="140" customFormat="1" x14ac:dyDescent="0.25"/>
    <row r="513" s="140" customFormat="1" x14ac:dyDescent="0.25"/>
    <row r="514" s="140" customFormat="1" x14ac:dyDescent="0.25"/>
    <row r="515" s="140" customFormat="1" x14ac:dyDescent="0.25"/>
    <row r="516" s="140" customFormat="1" x14ac:dyDescent="0.25"/>
    <row r="517" s="140" customFormat="1" x14ac:dyDescent="0.25"/>
    <row r="518" s="140" customFormat="1" x14ac:dyDescent="0.25"/>
    <row r="519" s="140" customFormat="1" x14ac:dyDescent="0.25"/>
    <row r="520" s="140" customFormat="1" x14ac:dyDescent="0.25"/>
    <row r="521" s="140" customFormat="1" x14ac:dyDescent="0.25"/>
    <row r="522" s="140" customFormat="1" x14ac:dyDescent="0.25"/>
    <row r="523" s="140" customFormat="1" x14ac:dyDescent="0.25"/>
    <row r="524" s="140" customFormat="1" x14ac:dyDescent="0.25"/>
    <row r="525" s="140" customFormat="1" x14ac:dyDescent="0.25"/>
    <row r="526" s="140" customFormat="1" x14ac:dyDescent="0.25"/>
    <row r="527" s="140" customFormat="1" x14ac:dyDescent="0.25"/>
    <row r="528" s="140" customFormat="1" x14ac:dyDescent="0.25"/>
    <row r="529" s="140" customFormat="1" x14ac:dyDescent="0.25"/>
    <row r="530" s="140" customFormat="1" x14ac:dyDescent="0.25"/>
    <row r="531" s="140" customFormat="1" x14ac:dyDescent="0.25"/>
    <row r="532" s="140" customFormat="1" x14ac:dyDescent="0.25"/>
    <row r="533" s="140" customFormat="1" x14ac:dyDescent="0.25"/>
    <row r="534" s="140" customFormat="1" x14ac:dyDescent="0.25"/>
    <row r="535" s="140" customFormat="1" x14ac:dyDescent="0.25"/>
    <row r="536" s="140" customFormat="1" x14ac:dyDescent="0.25"/>
    <row r="537" s="140" customFormat="1" x14ac:dyDescent="0.25"/>
    <row r="538" s="140" customFormat="1" x14ac:dyDescent="0.25"/>
    <row r="539" s="140" customFormat="1" x14ac:dyDescent="0.25"/>
    <row r="540" s="140" customFormat="1" x14ac:dyDescent="0.25"/>
    <row r="541" s="140" customFormat="1" x14ac:dyDescent="0.25"/>
    <row r="542" s="140" customFormat="1" x14ac:dyDescent="0.25"/>
    <row r="543" s="140" customFormat="1" x14ac:dyDescent="0.25"/>
    <row r="544" s="140" customFormat="1" x14ac:dyDescent="0.25"/>
    <row r="545" s="140" customFormat="1" x14ac:dyDescent="0.25"/>
    <row r="546" s="140" customFormat="1" x14ac:dyDescent="0.25"/>
    <row r="547" s="140" customFormat="1" x14ac:dyDescent="0.25"/>
    <row r="548" s="140" customFormat="1" x14ac:dyDescent="0.25"/>
    <row r="549" s="140" customFormat="1" x14ac:dyDescent="0.25"/>
    <row r="550" s="140" customFormat="1" x14ac:dyDescent="0.25"/>
    <row r="551" s="140" customFormat="1" x14ac:dyDescent="0.25"/>
    <row r="552" s="140" customFormat="1" x14ac:dyDescent="0.25"/>
    <row r="553" s="140" customFormat="1" x14ac:dyDescent="0.25"/>
    <row r="554" s="140" customFormat="1" x14ac:dyDescent="0.25"/>
    <row r="555" s="140" customFormat="1" x14ac:dyDescent="0.25"/>
    <row r="556" s="140" customFormat="1" x14ac:dyDescent="0.25"/>
    <row r="557" s="140" customFormat="1" x14ac:dyDescent="0.25"/>
    <row r="558" s="140" customFormat="1" x14ac:dyDescent="0.25"/>
    <row r="559" s="140" customFormat="1" x14ac:dyDescent="0.25"/>
    <row r="560" s="140" customFormat="1" x14ac:dyDescent="0.25"/>
    <row r="561" s="140" customFormat="1" x14ac:dyDescent="0.25"/>
    <row r="562" s="140" customFormat="1" x14ac:dyDescent="0.25"/>
    <row r="563" s="140" customFormat="1" x14ac:dyDescent="0.25"/>
    <row r="564" s="140" customFormat="1" x14ac:dyDescent="0.25"/>
    <row r="565" s="140" customFormat="1" x14ac:dyDescent="0.25"/>
    <row r="566" s="140" customFormat="1" x14ac:dyDescent="0.25"/>
    <row r="567" s="140" customFormat="1" x14ac:dyDescent="0.25"/>
    <row r="568" s="140" customFormat="1" x14ac:dyDescent="0.25"/>
    <row r="569" s="140" customFormat="1" x14ac:dyDescent="0.25"/>
    <row r="570" s="140" customFormat="1" x14ac:dyDescent="0.25"/>
    <row r="571" s="140" customFormat="1" x14ac:dyDescent="0.25"/>
    <row r="572" s="140" customFormat="1" x14ac:dyDescent="0.25"/>
    <row r="573" s="140" customFormat="1" x14ac:dyDescent="0.25"/>
    <row r="574" s="140" customFormat="1" x14ac:dyDescent="0.25"/>
    <row r="575" s="140" customFormat="1" x14ac:dyDescent="0.25"/>
    <row r="576" s="140" customFormat="1" x14ac:dyDescent="0.25"/>
    <row r="577" s="140" customFormat="1" x14ac:dyDescent="0.25"/>
    <row r="578" s="140" customFormat="1" x14ac:dyDescent="0.25"/>
    <row r="579" s="140" customFormat="1" x14ac:dyDescent="0.25"/>
    <row r="580" s="140" customFormat="1" x14ac:dyDescent="0.25"/>
    <row r="581" s="140" customFormat="1" x14ac:dyDescent="0.25"/>
    <row r="582" s="140" customFormat="1" x14ac:dyDescent="0.25"/>
    <row r="583" s="140" customFormat="1" x14ac:dyDescent="0.25"/>
    <row r="584" s="140" customFormat="1" x14ac:dyDescent="0.25"/>
    <row r="585" s="140" customFormat="1" x14ac:dyDescent="0.25"/>
    <row r="586" s="140" customFormat="1" x14ac:dyDescent="0.25"/>
    <row r="587" s="140" customFormat="1" x14ac:dyDescent="0.25"/>
    <row r="588" s="140" customFormat="1" x14ac:dyDescent="0.25"/>
    <row r="589" s="140" customFormat="1" x14ac:dyDescent="0.25"/>
    <row r="590" s="140" customFormat="1" x14ac:dyDescent="0.25"/>
    <row r="591" s="140" customFormat="1" x14ac:dyDescent="0.25"/>
    <row r="592" s="140" customFormat="1" x14ac:dyDescent="0.25"/>
    <row r="593" s="140" customFormat="1" x14ac:dyDescent="0.25"/>
    <row r="594" s="140" customFormat="1" x14ac:dyDescent="0.25"/>
    <row r="595" s="140" customFormat="1" x14ac:dyDescent="0.25"/>
    <row r="596" s="140" customFormat="1" x14ac:dyDescent="0.25"/>
    <row r="597" s="140" customFormat="1" x14ac:dyDescent="0.25"/>
    <row r="598" s="140" customFormat="1" x14ac:dyDescent="0.25"/>
    <row r="599" s="140" customFormat="1" x14ac:dyDescent="0.25"/>
    <row r="600" s="140" customFormat="1" x14ac:dyDescent="0.25"/>
    <row r="601" s="140" customFormat="1" x14ac:dyDescent="0.25"/>
    <row r="602" s="140" customFormat="1" x14ac:dyDescent="0.25"/>
    <row r="603" s="140" customFormat="1" x14ac:dyDescent="0.25"/>
    <row r="604" s="140" customFormat="1" x14ac:dyDescent="0.25"/>
    <row r="605" s="140" customFormat="1" x14ac:dyDescent="0.25"/>
    <row r="606" s="140" customFormat="1" x14ac:dyDescent="0.25"/>
    <row r="607" s="140" customFormat="1" x14ac:dyDescent="0.25"/>
    <row r="608" s="140" customFormat="1" x14ac:dyDescent="0.25"/>
    <row r="609" s="140" customFormat="1" x14ac:dyDescent="0.25"/>
    <row r="610" s="140" customFormat="1" x14ac:dyDescent="0.25"/>
    <row r="611" s="140" customFormat="1" x14ac:dyDescent="0.25"/>
    <row r="612" s="140" customFormat="1" x14ac:dyDescent="0.25"/>
    <row r="613" s="140" customFormat="1" x14ac:dyDescent="0.25"/>
    <row r="614" s="140" customFormat="1" x14ac:dyDescent="0.25"/>
    <row r="615" s="140" customFormat="1" x14ac:dyDescent="0.25"/>
    <row r="616" s="140" customFormat="1" x14ac:dyDescent="0.25"/>
    <row r="617" s="140" customFormat="1" x14ac:dyDescent="0.25"/>
    <row r="618" s="140" customFormat="1" x14ac:dyDescent="0.25"/>
    <row r="619" s="140" customFormat="1" x14ac:dyDescent="0.25"/>
    <row r="620" s="140" customFormat="1" x14ac:dyDescent="0.25"/>
    <row r="621" s="140" customFormat="1" x14ac:dyDescent="0.25"/>
    <row r="622" s="140" customFormat="1" x14ac:dyDescent="0.25"/>
    <row r="623" s="140" customFormat="1" x14ac:dyDescent="0.25"/>
    <row r="624" s="140" customFormat="1" x14ac:dyDescent="0.25"/>
    <row r="625" s="140" customFormat="1" x14ac:dyDescent="0.25"/>
    <row r="626" s="140" customFormat="1" x14ac:dyDescent="0.25"/>
    <row r="627" s="140" customFormat="1" x14ac:dyDescent="0.25"/>
    <row r="628" s="140" customFormat="1" x14ac:dyDescent="0.25"/>
    <row r="629" s="140" customFormat="1" x14ac:dyDescent="0.25"/>
    <row r="630" s="140" customFormat="1" x14ac:dyDescent="0.25"/>
    <row r="631" s="140" customFormat="1" x14ac:dyDescent="0.25"/>
    <row r="632" s="140" customFormat="1" x14ac:dyDescent="0.25"/>
    <row r="633" s="140" customFormat="1" x14ac:dyDescent="0.25"/>
    <row r="634" s="140" customFormat="1" x14ac:dyDescent="0.25"/>
    <row r="635" s="140" customFormat="1" x14ac:dyDescent="0.25"/>
    <row r="636" s="140" customFormat="1" x14ac:dyDescent="0.25"/>
    <row r="637" s="140" customFormat="1" x14ac:dyDescent="0.25"/>
    <row r="638" s="140" customFormat="1" x14ac:dyDescent="0.25"/>
    <row r="639" s="140" customFormat="1" x14ac:dyDescent="0.25"/>
    <row r="640" s="140" customFormat="1" x14ac:dyDescent="0.25"/>
    <row r="641" s="140" customFormat="1" x14ac:dyDescent="0.25"/>
    <row r="642" s="140" customFormat="1" x14ac:dyDescent="0.25"/>
    <row r="643" s="140" customFormat="1" x14ac:dyDescent="0.25"/>
    <row r="644" s="140" customFormat="1" x14ac:dyDescent="0.25"/>
    <row r="645" s="140" customFormat="1" x14ac:dyDescent="0.25"/>
    <row r="646" s="140" customFormat="1" x14ac:dyDescent="0.25"/>
    <row r="647" s="140" customFormat="1" x14ac:dyDescent="0.25"/>
    <row r="648" s="140" customFormat="1" x14ac:dyDescent="0.25"/>
    <row r="649" s="140" customFormat="1" x14ac:dyDescent="0.25"/>
    <row r="650" s="140" customFormat="1" x14ac:dyDescent="0.25"/>
    <row r="651" s="140" customFormat="1" x14ac:dyDescent="0.25"/>
    <row r="652" s="140" customFormat="1" x14ac:dyDescent="0.25"/>
    <row r="653" s="140" customFormat="1" x14ac:dyDescent="0.25"/>
    <row r="654" s="140" customFormat="1" x14ac:dyDescent="0.25"/>
    <row r="655" s="140" customFormat="1" x14ac:dyDescent="0.25"/>
    <row r="656" s="140" customFormat="1" x14ac:dyDescent="0.25"/>
    <row r="657" s="140" customFormat="1" x14ac:dyDescent="0.25"/>
    <row r="658" s="140" customFormat="1" x14ac:dyDescent="0.25"/>
    <row r="659" s="140" customFormat="1" x14ac:dyDescent="0.25"/>
    <row r="660" s="140" customFormat="1" x14ac:dyDescent="0.25"/>
    <row r="661" s="140" customFormat="1" x14ac:dyDescent="0.25"/>
    <row r="662" s="140" customFormat="1" x14ac:dyDescent="0.25"/>
    <row r="663" s="140" customFormat="1" x14ac:dyDescent="0.25"/>
    <row r="664" s="140" customFormat="1" x14ac:dyDescent="0.25"/>
    <row r="665" s="140" customFormat="1" x14ac:dyDescent="0.25"/>
    <row r="666" s="140" customFormat="1" x14ac:dyDescent="0.25"/>
    <row r="667" s="140" customFormat="1" x14ac:dyDescent="0.25"/>
    <row r="668" s="140" customFormat="1" x14ac:dyDescent="0.25"/>
    <row r="669" s="140" customFormat="1" x14ac:dyDescent="0.25"/>
    <row r="670" s="140" customFormat="1" x14ac:dyDescent="0.25"/>
    <row r="671" s="140" customFormat="1" x14ac:dyDescent="0.25"/>
    <row r="672" s="140" customFormat="1" x14ac:dyDescent="0.25"/>
    <row r="673" s="140" customFormat="1" x14ac:dyDescent="0.25"/>
    <row r="674" s="140" customFormat="1" x14ac:dyDescent="0.25"/>
    <row r="675" s="140" customFormat="1" x14ac:dyDescent="0.25"/>
    <row r="676" s="140" customFormat="1" x14ac:dyDescent="0.25"/>
    <row r="677" s="140" customFormat="1" x14ac:dyDescent="0.25"/>
    <row r="678" s="140" customFormat="1" x14ac:dyDescent="0.25"/>
    <row r="679" s="140" customFormat="1" x14ac:dyDescent="0.25"/>
    <row r="680" s="140" customFormat="1" x14ac:dyDescent="0.25"/>
    <row r="681" s="140" customFormat="1" x14ac:dyDescent="0.25"/>
    <row r="682" s="140" customFormat="1" x14ac:dyDescent="0.25"/>
    <row r="683" s="140" customFormat="1" x14ac:dyDescent="0.25"/>
    <row r="684" s="140" customFormat="1" x14ac:dyDescent="0.25"/>
    <row r="685" s="140" customFormat="1" x14ac:dyDescent="0.25"/>
    <row r="686" s="140" customFormat="1" x14ac:dyDescent="0.25"/>
    <row r="687" s="140" customFormat="1" x14ac:dyDescent="0.25"/>
    <row r="688" s="140" customFormat="1" x14ac:dyDescent="0.25"/>
    <row r="689" s="140" customFormat="1" x14ac:dyDescent="0.25"/>
    <row r="690" s="140" customFormat="1" x14ac:dyDescent="0.25"/>
    <row r="691" s="140" customFormat="1" x14ac:dyDescent="0.25"/>
    <row r="692" s="140" customFormat="1" x14ac:dyDescent="0.25"/>
    <row r="693" s="140" customFormat="1" x14ac:dyDescent="0.25"/>
    <row r="694" s="140" customFormat="1" x14ac:dyDescent="0.25"/>
    <row r="695" s="140" customFormat="1" x14ac:dyDescent="0.25"/>
    <row r="696" s="140" customFormat="1" x14ac:dyDescent="0.25"/>
    <row r="697" s="140" customFormat="1" x14ac:dyDescent="0.25"/>
    <row r="698" s="140" customFormat="1" x14ac:dyDescent="0.25"/>
    <row r="699" s="140" customFormat="1" x14ac:dyDescent="0.25"/>
    <row r="700" s="140" customFormat="1" x14ac:dyDescent="0.25"/>
    <row r="701" s="140" customFormat="1" x14ac:dyDescent="0.25"/>
    <row r="702" s="140" customFormat="1" x14ac:dyDescent="0.25"/>
    <row r="703" s="140" customFormat="1" x14ac:dyDescent="0.25"/>
    <row r="704" s="140" customFormat="1" x14ac:dyDescent="0.25"/>
    <row r="705" s="140" customFormat="1" x14ac:dyDescent="0.25"/>
    <row r="706" s="140" customFormat="1" x14ac:dyDescent="0.25"/>
    <row r="707" s="140" customFormat="1" x14ac:dyDescent="0.25"/>
    <row r="708" s="140" customFormat="1" x14ac:dyDescent="0.25"/>
    <row r="709" s="140" customFormat="1" x14ac:dyDescent="0.25"/>
    <row r="710" s="140" customFormat="1" x14ac:dyDescent="0.25"/>
    <row r="711" s="140" customFormat="1" x14ac:dyDescent="0.25"/>
    <row r="712" s="140" customFormat="1" x14ac:dyDescent="0.25"/>
    <row r="713" s="140" customFormat="1" x14ac:dyDescent="0.25"/>
    <row r="714" s="140" customFormat="1" x14ac:dyDescent="0.25"/>
    <row r="715" s="140" customFormat="1" x14ac:dyDescent="0.25"/>
    <row r="716" s="140" customFormat="1" x14ac:dyDescent="0.25"/>
    <row r="717" s="140" customFormat="1" x14ac:dyDescent="0.25"/>
    <row r="718" s="140" customFormat="1" x14ac:dyDescent="0.25"/>
    <row r="719" s="140" customFormat="1" x14ac:dyDescent="0.25"/>
    <row r="720" s="140" customFormat="1" x14ac:dyDescent="0.25"/>
    <row r="721" s="140" customFormat="1" x14ac:dyDescent="0.25"/>
    <row r="722" s="140" customFormat="1" x14ac:dyDescent="0.25"/>
    <row r="723" s="140" customFormat="1" x14ac:dyDescent="0.25"/>
    <row r="724" s="140" customFormat="1" x14ac:dyDescent="0.25"/>
    <row r="725" s="140" customFormat="1" x14ac:dyDescent="0.25"/>
    <row r="726" s="140" customFormat="1" x14ac:dyDescent="0.25"/>
    <row r="727" s="140" customFormat="1" x14ac:dyDescent="0.25"/>
    <row r="728" s="140" customFormat="1" x14ac:dyDescent="0.25"/>
    <row r="729" s="140" customFormat="1" x14ac:dyDescent="0.25"/>
    <row r="730" s="140" customFormat="1" x14ac:dyDescent="0.25"/>
    <row r="731" s="140" customFormat="1" x14ac:dyDescent="0.25"/>
    <row r="732" s="140" customFormat="1" x14ac:dyDescent="0.25"/>
    <row r="733" s="140" customFormat="1" x14ac:dyDescent="0.25"/>
    <row r="734" s="140" customFormat="1" x14ac:dyDescent="0.25"/>
    <row r="735" s="140" customFormat="1" x14ac:dyDescent="0.25"/>
    <row r="736" s="140" customFormat="1" x14ac:dyDescent="0.25"/>
    <row r="737" s="140" customFormat="1" x14ac:dyDescent="0.25"/>
    <row r="738" s="140" customFormat="1" x14ac:dyDescent="0.25"/>
    <row r="739" s="140" customFormat="1" x14ac:dyDescent="0.25"/>
    <row r="740" s="140" customFormat="1" x14ac:dyDescent="0.25"/>
    <row r="741" s="140" customFormat="1" x14ac:dyDescent="0.25"/>
    <row r="742" s="140" customFormat="1" x14ac:dyDescent="0.25"/>
    <row r="743" s="140" customFormat="1" x14ac:dyDescent="0.25"/>
    <row r="744" s="140" customFormat="1" x14ac:dyDescent="0.25"/>
    <row r="745" s="140" customFormat="1" x14ac:dyDescent="0.25"/>
    <row r="746" s="140" customFormat="1" x14ac:dyDescent="0.25"/>
    <row r="747" s="140" customFormat="1" x14ac:dyDescent="0.25"/>
    <row r="748" s="140" customFormat="1" x14ac:dyDescent="0.25"/>
    <row r="749" s="140" customFormat="1" x14ac:dyDescent="0.25"/>
    <row r="750" s="140" customFormat="1" x14ac:dyDescent="0.25"/>
    <row r="751" s="140" customFormat="1" x14ac:dyDescent="0.25"/>
    <row r="752" s="140" customFormat="1" x14ac:dyDescent="0.25"/>
    <row r="753" s="140" customFormat="1" x14ac:dyDescent="0.25"/>
    <row r="754" s="140" customFormat="1" x14ac:dyDescent="0.25"/>
    <row r="755" s="140" customFormat="1" x14ac:dyDescent="0.25"/>
    <row r="756" s="140" customFormat="1" x14ac:dyDescent="0.25"/>
    <row r="757" s="140" customFormat="1" x14ac:dyDescent="0.25"/>
    <row r="758" s="140" customFormat="1" x14ac:dyDescent="0.25"/>
    <row r="759" s="140" customFormat="1" x14ac:dyDescent="0.25"/>
    <row r="760" s="140" customFormat="1" x14ac:dyDescent="0.25"/>
    <row r="761" s="140" customFormat="1" x14ac:dyDescent="0.25"/>
    <row r="762" s="140" customFormat="1" x14ac:dyDescent="0.25"/>
    <row r="763" s="140" customFormat="1" x14ac:dyDescent="0.25"/>
    <row r="764" s="140" customFormat="1" x14ac:dyDescent="0.25"/>
    <row r="765" s="140" customFormat="1" x14ac:dyDescent="0.25"/>
    <row r="766" s="140" customFormat="1" x14ac:dyDescent="0.25"/>
    <row r="767" s="140" customFormat="1" x14ac:dyDescent="0.25"/>
    <row r="768" s="140" customFormat="1" x14ac:dyDescent="0.25"/>
    <row r="769" s="140" customFormat="1" x14ac:dyDescent="0.25"/>
    <row r="770" s="140" customFormat="1" x14ac:dyDescent="0.25"/>
    <row r="771" s="140" customFormat="1" x14ac:dyDescent="0.25"/>
    <row r="772" s="140" customFormat="1" x14ac:dyDescent="0.25"/>
    <row r="773" s="140" customFormat="1" x14ac:dyDescent="0.25"/>
    <row r="774" s="140" customFormat="1" x14ac:dyDescent="0.25"/>
    <row r="775" s="140" customFormat="1" x14ac:dyDescent="0.25"/>
    <row r="776" s="140" customFormat="1" x14ac:dyDescent="0.25"/>
    <row r="777" s="140" customFormat="1" x14ac:dyDescent="0.25"/>
    <row r="778" s="140" customFormat="1" x14ac:dyDescent="0.25"/>
    <row r="779" s="140" customFormat="1" x14ac:dyDescent="0.25"/>
    <row r="780" s="140" customFormat="1" x14ac:dyDescent="0.25"/>
    <row r="781" s="140" customFormat="1" x14ac:dyDescent="0.25"/>
    <row r="782" s="140" customFormat="1" x14ac:dyDescent="0.25"/>
    <row r="783" s="140" customFormat="1" x14ac:dyDescent="0.25"/>
    <row r="784" s="140" customFormat="1" x14ac:dyDescent="0.25"/>
    <row r="785" s="140" customFormat="1" x14ac:dyDescent="0.25"/>
    <row r="786" s="140" customFormat="1" x14ac:dyDescent="0.25"/>
    <row r="787" s="140" customFormat="1" x14ac:dyDescent="0.25"/>
    <row r="788" s="140" customFormat="1" x14ac:dyDescent="0.25"/>
    <row r="789" s="140" customFormat="1" x14ac:dyDescent="0.25"/>
    <row r="790" s="140" customFormat="1" x14ac:dyDescent="0.25"/>
    <row r="791" s="140" customFormat="1" x14ac:dyDescent="0.25"/>
    <row r="792" s="140" customFormat="1" x14ac:dyDescent="0.25"/>
    <row r="793" s="140" customFormat="1" x14ac:dyDescent="0.25"/>
    <row r="794" s="140" customFormat="1" x14ac:dyDescent="0.25"/>
    <row r="795" s="140" customFormat="1" x14ac:dyDescent="0.25"/>
    <row r="796" s="140" customFormat="1" x14ac:dyDescent="0.25"/>
    <row r="797" s="140" customFormat="1" x14ac:dyDescent="0.25"/>
    <row r="798" s="140" customFormat="1" x14ac:dyDescent="0.25"/>
    <row r="799" s="140" customFormat="1" x14ac:dyDescent="0.25"/>
    <row r="800" s="140" customFormat="1" x14ac:dyDescent="0.25"/>
    <row r="801" s="140" customFormat="1" x14ac:dyDescent="0.25"/>
    <row r="802" s="140" customFormat="1" x14ac:dyDescent="0.25"/>
    <row r="803" s="140" customFormat="1" x14ac:dyDescent="0.25"/>
    <row r="804" s="140" customFormat="1" x14ac:dyDescent="0.25"/>
    <row r="805" s="140" customFormat="1" x14ac:dyDescent="0.25"/>
    <row r="806" s="140" customFormat="1" x14ac:dyDescent="0.25"/>
    <row r="807" s="140" customFormat="1" x14ac:dyDescent="0.25"/>
    <row r="808" s="140" customFormat="1" x14ac:dyDescent="0.25"/>
    <row r="809" s="140" customFormat="1" x14ac:dyDescent="0.25"/>
    <row r="810" s="140" customFormat="1" x14ac:dyDescent="0.25"/>
    <row r="811" s="140" customFormat="1" x14ac:dyDescent="0.25"/>
    <row r="812" s="140" customFormat="1" x14ac:dyDescent="0.25"/>
    <row r="813" s="140" customFormat="1" x14ac:dyDescent="0.25"/>
    <row r="814" s="140" customFormat="1" x14ac:dyDescent="0.25"/>
    <row r="815" s="140" customFormat="1" x14ac:dyDescent="0.25"/>
    <row r="816" s="140" customFormat="1" x14ac:dyDescent="0.25"/>
    <row r="817" s="140" customFormat="1" x14ac:dyDescent="0.25"/>
    <row r="818" s="140" customFormat="1" x14ac:dyDescent="0.25"/>
    <row r="819" s="140" customFormat="1" x14ac:dyDescent="0.25"/>
    <row r="820" s="140" customFormat="1" x14ac:dyDescent="0.25"/>
    <row r="821" s="140" customFormat="1" x14ac:dyDescent="0.25"/>
    <row r="822" s="140" customFormat="1" x14ac:dyDescent="0.25"/>
    <row r="823" s="140" customFormat="1" x14ac:dyDescent="0.25"/>
    <row r="824" s="140" customFormat="1" x14ac:dyDescent="0.25"/>
    <row r="825" s="140" customFormat="1" x14ac:dyDescent="0.25"/>
    <row r="826" s="140" customFormat="1" x14ac:dyDescent="0.25"/>
    <row r="827" s="140" customFormat="1" x14ac:dyDescent="0.25"/>
    <row r="828" s="140" customFormat="1" x14ac:dyDescent="0.25"/>
    <row r="829" s="140" customFormat="1" x14ac:dyDescent="0.25"/>
    <row r="830" s="140" customFormat="1" x14ac:dyDescent="0.25"/>
    <row r="831" s="140" customFormat="1" x14ac:dyDescent="0.25"/>
    <row r="832" s="140" customFormat="1" x14ac:dyDescent="0.25"/>
    <row r="833" s="140" customFormat="1" x14ac:dyDescent="0.25"/>
    <row r="834" s="140" customFormat="1" x14ac:dyDescent="0.25"/>
    <row r="835" s="140" customFormat="1" x14ac:dyDescent="0.25"/>
    <row r="836" s="140" customFormat="1" x14ac:dyDescent="0.25"/>
    <row r="837" s="140" customFormat="1" x14ac:dyDescent="0.25"/>
    <row r="838" s="140" customFormat="1" x14ac:dyDescent="0.25"/>
    <row r="839" s="140" customFormat="1" x14ac:dyDescent="0.25"/>
    <row r="840" s="140" customFormat="1" x14ac:dyDescent="0.25"/>
    <row r="841" s="140" customFormat="1" x14ac:dyDescent="0.25"/>
    <row r="842" s="140" customFormat="1" x14ac:dyDescent="0.25"/>
    <row r="843" s="140" customFormat="1" x14ac:dyDescent="0.25"/>
    <row r="844" s="140" customFormat="1" x14ac:dyDescent="0.25"/>
    <row r="845" s="140" customFormat="1" x14ac:dyDescent="0.25"/>
    <row r="846" s="140" customFormat="1" x14ac:dyDescent="0.25"/>
    <row r="847" s="140" customFormat="1" x14ac:dyDescent="0.25"/>
    <row r="848" s="140" customFormat="1" x14ac:dyDescent="0.25"/>
    <row r="849" s="140" customFormat="1" x14ac:dyDescent="0.25"/>
    <row r="850" s="140" customFormat="1" x14ac:dyDescent="0.25"/>
    <row r="851" s="140" customFormat="1" x14ac:dyDescent="0.25"/>
    <row r="852" s="140" customFormat="1" x14ac:dyDescent="0.25"/>
    <row r="853" s="140" customFormat="1" x14ac:dyDescent="0.25"/>
    <row r="854" s="140" customFormat="1" x14ac:dyDescent="0.25"/>
    <row r="855" s="140" customFormat="1" x14ac:dyDescent="0.25"/>
    <row r="856" s="140" customFormat="1" x14ac:dyDescent="0.25"/>
    <row r="857" s="140" customFormat="1" x14ac:dyDescent="0.25"/>
    <row r="858" s="140" customFormat="1" x14ac:dyDescent="0.25"/>
    <row r="859" s="140" customFormat="1" x14ac:dyDescent="0.25"/>
    <row r="860" s="140" customFormat="1" x14ac:dyDescent="0.25"/>
    <row r="861" s="140" customFormat="1" x14ac:dyDescent="0.25"/>
    <row r="862" s="140" customFormat="1" x14ac:dyDescent="0.25"/>
    <row r="863" s="140" customFormat="1" x14ac:dyDescent="0.25"/>
    <row r="864" s="140" customFormat="1" x14ac:dyDescent="0.25"/>
    <row r="865" s="140" customFormat="1" x14ac:dyDescent="0.25"/>
    <row r="866" s="140" customFormat="1" x14ac:dyDescent="0.25"/>
    <row r="867" s="140" customFormat="1" x14ac:dyDescent="0.25"/>
    <row r="868" s="140" customFormat="1" x14ac:dyDescent="0.25"/>
    <row r="869" s="140" customFormat="1" x14ac:dyDescent="0.25"/>
    <row r="870" s="140" customFormat="1" x14ac:dyDescent="0.25"/>
    <row r="871" s="140" customFormat="1" x14ac:dyDescent="0.25"/>
    <row r="872" s="140" customFormat="1" x14ac:dyDescent="0.25"/>
    <row r="873" s="140" customFormat="1" x14ac:dyDescent="0.25"/>
    <row r="874" s="140" customFormat="1" x14ac:dyDescent="0.25"/>
    <row r="875" s="140" customFormat="1" x14ac:dyDescent="0.25"/>
    <row r="876" s="140" customFormat="1" x14ac:dyDescent="0.25"/>
    <row r="877" s="140" customFormat="1" x14ac:dyDescent="0.25"/>
    <row r="878" s="140" customFormat="1" x14ac:dyDescent="0.25"/>
    <row r="879" s="140" customFormat="1" x14ac:dyDescent="0.25"/>
    <row r="880" s="140" customFormat="1" x14ac:dyDescent="0.25"/>
    <row r="881" s="140" customFormat="1" x14ac:dyDescent="0.25"/>
    <row r="882" s="140" customFormat="1" x14ac:dyDescent="0.25"/>
    <row r="883" s="140" customFormat="1" x14ac:dyDescent="0.25"/>
    <row r="884" s="140" customFormat="1" x14ac:dyDescent="0.25"/>
    <row r="885" s="140" customFormat="1" x14ac:dyDescent="0.25"/>
    <row r="886" s="140" customFormat="1" x14ac:dyDescent="0.25"/>
    <row r="887" s="140" customFormat="1" x14ac:dyDescent="0.25"/>
    <row r="888" s="140" customFormat="1" x14ac:dyDescent="0.25"/>
    <row r="889" s="140" customFormat="1" x14ac:dyDescent="0.25"/>
    <row r="890" s="140" customFormat="1" x14ac:dyDescent="0.25"/>
    <row r="891" s="140" customFormat="1" x14ac:dyDescent="0.25"/>
    <row r="892" s="140" customFormat="1" x14ac:dyDescent="0.25"/>
    <row r="893" s="140" customFormat="1" x14ac:dyDescent="0.25"/>
    <row r="894" s="140" customFormat="1" x14ac:dyDescent="0.25"/>
    <row r="895" s="140" customFormat="1" x14ac:dyDescent="0.25"/>
    <row r="896" s="140" customFormat="1" x14ac:dyDescent="0.25"/>
    <row r="897" s="140" customFormat="1" x14ac:dyDescent="0.25"/>
    <row r="898" s="140" customFormat="1" x14ac:dyDescent="0.25"/>
    <row r="899" s="140" customFormat="1" x14ac:dyDescent="0.25"/>
    <row r="900" s="140" customFormat="1" x14ac:dyDescent="0.25"/>
    <row r="901" s="140" customFormat="1" x14ac:dyDescent="0.25"/>
    <row r="902" s="140" customFormat="1" x14ac:dyDescent="0.25"/>
    <row r="903" s="140" customFormat="1" x14ac:dyDescent="0.25"/>
    <row r="904" s="140" customFormat="1" x14ac:dyDescent="0.25"/>
    <row r="905" s="140" customFormat="1" x14ac:dyDescent="0.25"/>
    <row r="906" s="140" customFormat="1" x14ac:dyDescent="0.25"/>
    <row r="907" s="140" customFormat="1" x14ac:dyDescent="0.25"/>
    <row r="908" s="140" customFormat="1" x14ac:dyDescent="0.25"/>
    <row r="909" s="140" customFormat="1" x14ac:dyDescent="0.25"/>
    <row r="910" s="140" customFormat="1" x14ac:dyDescent="0.25"/>
    <row r="911" s="140" customFormat="1" x14ac:dyDescent="0.25"/>
    <row r="912" s="140" customFormat="1" x14ac:dyDescent="0.25"/>
    <row r="913" s="140" customFormat="1" x14ac:dyDescent="0.25"/>
    <row r="914" s="140" customFormat="1" x14ac:dyDescent="0.25"/>
    <row r="915" s="140" customFormat="1" x14ac:dyDescent="0.25"/>
    <row r="916" s="140" customFormat="1" x14ac:dyDescent="0.25"/>
    <row r="917" s="140" customFormat="1" x14ac:dyDescent="0.25"/>
    <row r="918" s="140" customFormat="1" x14ac:dyDescent="0.25"/>
    <row r="919" s="140" customFormat="1" x14ac:dyDescent="0.25"/>
    <row r="920" s="140" customFormat="1" x14ac:dyDescent="0.25"/>
    <row r="921" s="140" customFormat="1" x14ac:dyDescent="0.25"/>
    <row r="922" s="140" customFormat="1" x14ac:dyDescent="0.25"/>
    <row r="923" s="140" customFormat="1" x14ac:dyDescent="0.25"/>
    <row r="924" s="140" customFormat="1" x14ac:dyDescent="0.25"/>
    <row r="925" s="140" customFormat="1" x14ac:dyDescent="0.25"/>
    <row r="926" s="140" customFormat="1" x14ac:dyDescent="0.25"/>
    <row r="927" s="140" customFormat="1" x14ac:dyDescent="0.25"/>
    <row r="928" s="140" customFormat="1" x14ac:dyDescent="0.25"/>
    <row r="929" s="140" customFormat="1" x14ac:dyDescent="0.25"/>
    <row r="930" s="140" customFormat="1" x14ac:dyDescent="0.25"/>
    <row r="931" s="140" customFormat="1" x14ac:dyDescent="0.25"/>
    <row r="932" s="140" customFormat="1" x14ac:dyDescent="0.25"/>
    <row r="933" s="140" customFormat="1" x14ac:dyDescent="0.25"/>
    <row r="934" s="140" customFormat="1" x14ac:dyDescent="0.25"/>
    <row r="935" s="140" customFormat="1" x14ac:dyDescent="0.25"/>
    <row r="936" s="140" customFormat="1" x14ac:dyDescent="0.25"/>
    <row r="937" s="140" customFormat="1" x14ac:dyDescent="0.25"/>
    <row r="938" s="140" customFormat="1" x14ac:dyDescent="0.25"/>
    <row r="939" s="140" customFormat="1" x14ac:dyDescent="0.25"/>
    <row r="940" s="140" customFormat="1" x14ac:dyDescent="0.25"/>
    <row r="941" s="140" customFormat="1" x14ac:dyDescent="0.25"/>
    <row r="942" s="140" customFormat="1" x14ac:dyDescent="0.25"/>
    <row r="943" s="140" customFormat="1" x14ac:dyDescent="0.25"/>
    <row r="944" s="140" customFormat="1" x14ac:dyDescent="0.25"/>
    <row r="945" s="140" customFormat="1" x14ac:dyDescent="0.25"/>
    <row r="946" s="140" customFormat="1" x14ac:dyDescent="0.25"/>
    <row r="947" s="140" customFormat="1" x14ac:dyDescent="0.25"/>
    <row r="948" s="140" customFormat="1" x14ac:dyDescent="0.25"/>
    <row r="949" s="140" customFormat="1" x14ac:dyDescent="0.25"/>
    <row r="950" s="140" customFormat="1" x14ac:dyDescent="0.25"/>
    <row r="951" s="140" customFormat="1" x14ac:dyDescent="0.25"/>
    <row r="952" s="140" customFormat="1" x14ac:dyDescent="0.25"/>
    <row r="953" s="140" customFormat="1" x14ac:dyDescent="0.25"/>
    <row r="954" s="140" customFormat="1" x14ac:dyDescent="0.25"/>
    <row r="955" s="140" customFormat="1" x14ac:dyDescent="0.25"/>
    <row r="956" s="140" customFormat="1" x14ac:dyDescent="0.25"/>
    <row r="957" s="140" customFormat="1" x14ac:dyDescent="0.25"/>
    <row r="958" s="140" customFormat="1" x14ac:dyDescent="0.25"/>
    <row r="959" s="140" customFormat="1" x14ac:dyDescent="0.25"/>
    <row r="960" s="140" customFormat="1" x14ac:dyDescent="0.25"/>
    <row r="961" s="140" customFormat="1" x14ac:dyDescent="0.25"/>
    <row r="962" s="140" customFormat="1" x14ac:dyDescent="0.25"/>
    <row r="963" s="140" customFormat="1" x14ac:dyDescent="0.25"/>
    <row r="964" s="140" customFormat="1" x14ac:dyDescent="0.25"/>
    <row r="965" s="140" customFormat="1" x14ac:dyDescent="0.25"/>
    <row r="966" s="140" customFormat="1" x14ac:dyDescent="0.25"/>
    <row r="967" s="140" customFormat="1" x14ac:dyDescent="0.25"/>
    <row r="968" s="140" customFormat="1" x14ac:dyDescent="0.25"/>
    <row r="969" s="140" customFormat="1" x14ac:dyDescent="0.25"/>
    <row r="970" s="140" customFormat="1" x14ac:dyDescent="0.25"/>
    <row r="971" s="140" customFormat="1" x14ac:dyDescent="0.25"/>
    <row r="972" s="140" customFormat="1" x14ac:dyDescent="0.25"/>
    <row r="973" s="140" customFormat="1" x14ac:dyDescent="0.25"/>
    <row r="974" s="140" customFormat="1" x14ac:dyDescent="0.25"/>
    <row r="975" s="140" customFormat="1" x14ac:dyDescent="0.25"/>
    <row r="976" s="140" customFormat="1" x14ac:dyDescent="0.25"/>
    <row r="977" s="140" customFormat="1" x14ac:dyDescent="0.25"/>
    <row r="978" s="140" customFormat="1" x14ac:dyDescent="0.25"/>
    <row r="979" s="140" customFormat="1" x14ac:dyDescent="0.25"/>
    <row r="980" s="140" customFormat="1" x14ac:dyDescent="0.25"/>
    <row r="981" s="140" customFormat="1" x14ac:dyDescent="0.25"/>
    <row r="982" s="140" customFormat="1" x14ac:dyDescent="0.25"/>
    <row r="983" s="140" customFormat="1" x14ac:dyDescent="0.25"/>
    <row r="984" s="140" customFormat="1" x14ac:dyDescent="0.25"/>
    <row r="985" s="140" customFormat="1" x14ac:dyDescent="0.25"/>
    <row r="986" s="140" customFormat="1" x14ac:dyDescent="0.25"/>
    <row r="987" s="140" customFormat="1" x14ac:dyDescent="0.25"/>
    <row r="988" s="140" customFormat="1" x14ac:dyDescent="0.25"/>
    <row r="989" s="140" customFormat="1" x14ac:dyDescent="0.25"/>
    <row r="990" s="140" customFormat="1" x14ac:dyDescent="0.25"/>
    <row r="991" s="140" customFormat="1" x14ac:dyDescent="0.25"/>
    <row r="992" s="140" customFormat="1" x14ac:dyDescent="0.25"/>
    <row r="993" s="140" customFormat="1" x14ac:dyDescent="0.25"/>
    <row r="994" s="140" customFormat="1" x14ac:dyDescent="0.25"/>
    <row r="995" s="140" customFormat="1" x14ac:dyDescent="0.25"/>
    <row r="996" s="140" customFormat="1" x14ac:dyDescent="0.25"/>
    <row r="997" s="140" customFormat="1" x14ac:dyDescent="0.25"/>
    <row r="998" s="140" customFormat="1" x14ac:dyDescent="0.25"/>
    <row r="999" s="140" customFormat="1" x14ac:dyDescent="0.25"/>
    <row r="1000" s="140" customFormat="1" x14ac:dyDescent="0.25"/>
    <row r="1001" s="140" customFormat="1" x14ac:dyDescent="0.25"/>
    <row r="1002" s="140" customFormat="1" x14ac:dyDescent="0.25"/>
    <row r="1003" s="140" customFormat="1" x14ac:dyDescent="0.25"/>
    <row r="1004" s="140" customFormat="1" x14ac:dyDescent="0.25"/>
    <row r="1005" s="140" customFormat="1" x14ac:dyDescent="0.25"/>
    <row r="1006" s="140" customFormat="1" x14ac:dyDescent="0.25"/>
    <row r="1007" s="140" customFormat="1" x14ac:dyDescent="0.25"/>
    <row r="1008" s="140" customFormat="1" x14ac:dyDescent="0.25"/>
    <row r="1009" s="140" customFormat="1" x14ac:dyDescent="0.25"/>
    <row r="1010" s="140" customFormat="1" x14ac:dyDescent="0.25"/>
    <row r="1011" s="140" customFormat="1" x14ac:dyDescent="0.25"/>
    <row r="1012" s="140" customFormat="1" x14ac:dyDescent="0.25"/>
    <row r="1013" s="140" customFormat="1" x14ac:dyDescent="0.25"/>
    <row r="1014" s="140" customFormat="1" x14ac:dyDescent="0.25"/>
    <row r="1015" s="140" customFormat="1" x14ac:dyDescent="0.25"/>
    <row r="1016" s="140" customFormat="1" x14ac:dyDescent="0.25"/>
    <row r="1017" s="140" customFormat="1" x14ac:dyDescent="0.25"/>
    <row r="1018" s="140" customFormat="1" x14ac:dyDescent="0.25"/>
    <row r="1019" s="140" customFormat="1" x14ac:dyDescent="0.25"/>
    <row r="1020" s="140" customFormat="1" x14ac:dyDescent="0.25"/>
    <row r="1021" s="140" customFormat="1" x14ac:dyDescent="0.25"/>
    <row r="1022" s="140" customFormat="1" x14ac:dyDescent="0.25"/>
    <row r="1023" s="140" customFormat="1" x14ac:dyDescent="0.25"/>
    <row r="1024" s="140" customFormat="1" x14ac:dyDescent="0.25"/>
    <row r="1025" s="140" customFormat="1" x14ac:dyDescent="0.25"/>
    <row r="1026" s="140" customFormat="1" x14ac:dyDescent="0.25"/>
    <row r="1027" s="140" customFormat="1" x14ac:dyDescent="0.25"/>
    <row r="1028" s="140" customFormat="1" x14ac:dyDescent="0.25"/>
    <row r="1029" s="140" customFormat="1" x14ac:dyDescent="0.25"/>
    <row r="1030" s="140" customFormat="1" x14ac:dyDescent="0.25"/>
    <row r="1031" s="140" customFormat="1" x14ac:dyDescent="0.25"/>
    <row r="1032" s="140" customFormat="1" x14ac:dyDescent="0.25"/>
    <row r="1033" s="140" customFormat="1" x14ac:dyDescent="0.25"/>
    <row r="1034" s="140" customFormat="1" x14ac:dyDescent="0.25"/>
    <row r="1035" s="140" customFormat="1" x14ac:dyDescent="0.25"/>
    <row r="1036" s="140" customFormat="1" x14ac:dyDescent="0.25"/>
    <row r="1037" s="140" customFormat="1" x14ac:dyDescent="0.25"/>
    <row r="1038" s="140" customFormat="1" x14ac:dyDescent="0.25"/>
    <row r="1039" s="140" customFormat="1" x14ac:dyDescent="0.25"/>
    <row r="1040" s="140" customFormat="1" x14ac:dyDescent="0.25"/>
    <row r="1041" s="140" customFormat="1" x14ac:dyDescent="0.25"/>
    <row r="1042" s="140" customFormat="1" x14ac:dyDescent="0.25"/>
    <row r="1043" s="140" customFormat="1" x14ac:dyDescent="0.25"/>
    <row r="1044" s="140" customFormat="1" x14ac:dyDescent="0.25"/>
    <row r="1045" s="140" customFormat="1" x14ac:dyDescent="0.25"/>
    <row r="1046" s="140" customFormat="1" x14ac:dyDescent="0.25"/>
    <row r="1047" s="140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A1:O1"/>
    <mergeCell ref="A3:T3"/>
    <mergeCell ref="A4:T4"/>
    <mergeCell ref="A6:I6"/>
    <mergeCell ref="J6:V6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W6:W9"/>
    <mergeCell ref="I7:I9"/>
    <mergeCell ref="J7:J9"/>
    <mergeCell ref="K7:K9"/>
    <mergeCell ref="L7:L9"/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</mergeCells>
  <pageMargins left="0.15" right="0.15" top="0.6" bottom="0.02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40</vt:i4>
      </vt:variant>
    </vt:vector>
  </HeadingPairs>
  <TitlesOfParts>
    <vt:vector size="55" baseType="lpstr">
      <vt:lpstr>Январь</vt:lpstr>
      <vt:lpstr>Февраль</vt:lpstr>
      <vt:lpstr>Март</vt:lpstr>
      <vt:lpstr>Апрель</vt:lpstr>
      <vt:lpstr>Лист2</vt:lpstr>
      <vt:lpstr>Май</vt:lpstr>
      <vt:lpstr>Июнь</vt:lpstr>
      <vt:lpstr>Июнь корр</vt:lpstr>
      <vt:lpstr>Июль</vt:lpstr>
      <vt:lpstr>Август</vt:lpstr>
      <vt:lpstr>Сентябрь</vt:lpstr>
      <vt:lpstr>Октябрь</vt:lpstr>
      <vt:lpstr>Ноябрь</vt:lpstr>
      <vt:lpstr>декабрь</vt:lpstr>
      <vt:lpstr>Сводная по недоотпуску</vt:lpstr>
      <vt:lpstr>Август!_ftn1</vt:lpstr>
      <vt:lpstr>Апрель!_ftn1</vt:lpstr>
      <vt:lpstr>декабрь!_ftn1</vt:lpstr>
      <vt:lpstr>Июль!_ftn1</vt:lpstr>
      <vt:lpstr>Июнь!_ftn1</vt:lpstr>
      <vt:lpstr>'Июнь корр'!_ftn1</vt:lpstr>
      <vt:lpstr>Май!_ftn1</vt:lpstr>
      <vt:lpstr>Март!_ftn1</vt:lpstr>
      <vt:lpstr>Ноябрь!_ftn1</vt:lpstr>
      <vt:lpstr>Октябрь!_ftn1</vt:lpstr>
      <vt:lpstr>Сентябрь!_ftn1</vt:lpstr>
      <vt:lpstr>Февраль!_ftn1</vt:lpstr>
      <vt:lpstr>Январь!_ftn1</vt:lpstr>
      <vt:lpstr>Август!_ftnref1</vt:lpstr>
      <vt:lpstr>Апрель!_ftnref1</vt:lpstr>
      <vt:lpstr>декабрь!_ftnref1</vt:lpstr>
      <vt:lpstr>Июль!_ftnref1</vt:lpstr>
      <vt:lpstr>Июнь!_ftnref1</vt:lpstr>
      <vt:lpstr>'Июнь корр'!_ftnref1</vt:lpstr>
      <vt:lpstr>Май!_ftnref1</vt:lpstr>
      <vt:lpstr>Март!_ftnref1</vt:lpstr>
      <vt:lpstr>Ноябрь!_ftnref1</vt:lpstr>
      <vt:lpstr>Октябрь!_ftnref1</vt:lpstr>
      <vt:lpstr>Сентябрь!_ftnref1</vt:lpstr>
      <vt:lpstr>Февраль!_ftnref1</vt:lpstr>
      <vt:lpstr>Январь!_ftnref1</vt:lpstr>
      <vt:lpstr>Август!_Toc472327096</vt:lpstr>
      <vt:lpstr>Апрель!_Toc472327096</vt:lpstr>
      <vt:lpstr>декабрь!_Toc472327096</vt:lpstr>
      <vt:lpstr>Июль!_Toc472327096</vt:lpstr>
      <vt:lpstr>Июнь!_Toc472327096</vt:lpstr>
      <vt:lpstr>'Июнь корр'!_Toc472327096</vt:lpstr>
      <vt:lpstr>Май!_Toc472327096</vt:lpstr>
      <vt:lpstr>Март!_Toc472327096</vt:lpstr>
      <vt:lpstr>Ноябрь!_Toc472327096</vt:lpstr>
      <vt:lpstr>Октябрь!_Toc472327096</vt:lpstr>
      <vt:lpstr>Сентябрь!_Toc472327096</vt:lpstr>
      <vt:lpstr>Февраль!_Toc472327096</vt:lpstr>
      <vt:lpstr>Январь!_Toc472327096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Admin</cp:lastModifiedBy>
  <cp:lastPrinted>2024-12-28T06:55:57Z</cp:lastPrinted>
  <dcterms:created xsi:type="dcterms:W3CDTF">2017-02-13T15:22:59Z</dcterms:created>
  <dcterms:modified xsi:type="dcterms:W3CDTF">2024-12-28T07:03:16Z</dcterms:modified>
</cp:coreProperties>
</file>