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<sst xmlns="http://schemas.openxmlformats.org/spreadsheetml/2006/main" count="13" uniqueCount="13">
  <si>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</si>
  <si>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>итого</t>
  </si>
  <si>
    <t xml:space="preserve">Покупка энергии </t>
  </si>
  <si>
    <t>Всего отпущено потребителям</t>
  </si>
  <si>
    <t>Потери</t>
  </si>
  <si>
    <t>%</t>
  </si>
  <si>
    <t>норматив</t>
  </si>
  <si>
    <t>сверхнорматив</t>
  </si>
  <si>
    <t>учтено в тех балансе кВт.ч.</t>
  </si>
  <si>
    <t>учтено в тех балансе руб.</t>
  </si>
  <si>
    <t>неучтено в тех.балансе кВт.ч.</t>
  </si>
  <si>
    <t>неучтено в тех.балансе руб.</t>
  </si>
  <si>
    <t>Итого потери рубли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</si>
</sst>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10" applyNumberFormat="0" applyAlignment="0" applyProtection="0"/>
    <xf numFmtId="0" fontId="40" fillId="49" borderId="11" applyNumberFormat="0" applyAlignment="0" applyProtection="0"/>
    <xf numFmtId="0" fontId="41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50" borderId="16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9" fillId="5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41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9" xfId="98" applyFont="1" applyBorder="1">
      <alignment/>
      <protection/>
    </xf>
    <xf numFmtId="17" fontId="3" fillId="0" borderId="19" xfId="98" applyNumberFormat="1" applyFont="1" applyBorder="1">
      <alignment/>
      <protection/>
    </xf>
    <xf numFmtId="0" fontId="2" fillId="0" borderId="0" xfId="98">
      <alignment/>
      <protection/>
    </xf>
    <xf numFmtId="0" fontId="4" fillId="55" borderId="19" xfId="96" applyFont="1" applyFill="1" applyBorder="1">
      <alignment/>
      <protection/>
    </xf>
    <xf numFmtId="1" fontId="5" fillId="0" borderId="19" xfId="97" applyNumberFormat="1" applyFont="1" applyBorder="1">
      <alignment/>
      <protection/>
    </xf>
    <xf numFmtId="1" fontId="2" fillId="0" borderId="19" xfId="98" applyNumberFormat="1" applyFont="1" applyBorder="1">
      <alignment/>
      <protection/>
    </xf>
    <xf numFmtId="1" fontId="3" fillId="0" borderId="19" xfId="98" applyNumberFormat="1" applyFont="1" applyBorder="1">
      <alignment/>
      <protection/>
    </xf>
    <xf numFmtId="0" fontId="5" fillId="0" borderId="19" xfId="97" applyBorder="1">
      <alignment/>
      <protection/>
    </xf>
    <xf numFmtId="10" fontId="5" fillId="0" borderId="19" xfId="97" applyNumberFormat="1" applyFont="1" applyBorder="1">
      <alignment/>
      <protection/>
    </xf>
    <xf numFmtId="9" fontId="2" fillId="0" borderId="19" xfId="98" applyNumberFormat="1" applyFont="1" applyBorder="1">
      <alignment/>
      <protection/>
    </xf>
    <xf numFmtId="9" fontId="3" fillId="0" borderId="19" xfId="98" applyNumberFormat="1" applyFont="1" applyBorder="1">
      <alignment/>
      <protection/>
    </xf>
    <xf numFmtId="0" fontId="5" fillId="0" borderId="19" xfId="97" applyFont="1" applyBorder="1">
      <alignment/>
      <protection/>
    </xf>
    <xf numFmtId="0" fontId="2" fillId="0" borderId="19" xfId="98" applyBorder="1">
      <alignment/>
      <protection/>
    </xf>
    <xf numFmtId="0" fontId="2" fillId="0" borderId="19" xfId="98" applyFill="1" applyBorder="1">
      <alignment/>
      <protection/>
    </xf>
    <xf numFmtId="0" fontId="2" fillId="56" borderId="19" xfId="98" applyFill="1" applyBorder="1">
      <alignment/>
      <protection/>
    </xf>
    <xf numFmtId="0" fontId="2" fillId="56" borderId="19" xfId="98" applyFont="1" applyFill="1" applyBorder="1">
      <alignment/>
      <protection/>
    </xf>
  </cellXfs>
  <cellStyles count="9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rmal 3" xfId="70"/>
    <cellStyle name="Note 2" xfId="71"/>
    <cellStyle name="Note 3" xfId="72"/>
    <cellStyle name="Output 2" xfId="73"/>
    <cellStyle name="Title 2" xfId="74"/>
    <cellStyle name="Total 2" xfId="75"/>
    <cellStyle name="Warning Text 2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_тех.бал.1" xfId="98"/>
    <cellStyle name="Плохой" xfId="99"/>
    <cellStyle name="Пояснение" xfId="100"/>
    <cellStyle name="Примечание" xfId="101"/>
    <cellStyle name="Примечание 2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tabSelected="1" zoomScalePageLayoutView="0" workbookViewId="0" topLeftCell="C1">
      <selection activeCell="F22" sqref="F22"/>
    </sheetView>
  </sheetViews>
  <sheetFormatPr defaultColWidth="9.140625" defaultRowHeight="15"/>
  <cols>
    <col min="1" max="1" width="33.140625" style="3" customWidth="1"/>
    <col min="2" max="3" width="11.57421875" style="3" customWidth="1"/>
    <col min="4" max="4" width="13.28125" style="3" customWidth="1"/>
    <col min="5" max="5" width="13.8515625" style="3" customWidth="1"/>
    <col min="6" max="6" width="13.28125" style="3" customWidth="1"/>
    <col min="7" max="7" width="12.7109375" style="3" customWidth="1"/>
    <col min="8" max="8" width="11.140625" style="3" customWidth="1"/>
    <col min="9" max="9" width="11.00390625" style="3" customWidth="1"/>
    <col min="10" max="10" width="12.00390625" style="3" customWidth="1"/>
    <col min="11" max="11" width="12.140625" style="3" customWidth="1"/>
    <col min="12" max="12" width="10.7109375" style="3" customWidth="1"/>
    <col min="13" max="13" width="13.28125" style="3" customWidth="1"/>
    <col min="14" max="14" width="9.8515625" style="3" customWidth="1"/>
    <col min="15" max="15" width="9.140625" style="3" customWidth="1"/>
    <col min="16" max="16" width="21.421875" style="3" customWidth="1"/>
    <col min="17" max="16384" width="9.140625" style="3" customWidth="1"/>
  </cols>
  <sheetData>
    <row r="3" spans="1:14" ht="12.75">
      <c r="A3" s="1" t="s">
        <v>0</v>
      </c>
      <c r="B3" s="2">
        <v>40909</v>
      </c>
      <c r="C3" s="2">
        <v>40940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  <c r="N3" s="1" t="s">
        <v>1</v>
      </c>
    </row>
    <row r="4" spans="1:14" ht="12.75">
      <c r="A4" s="4" t="s">
        <v>2</v>
      </c>
      <c r="B4" s="5">
        <v>12308503</v>
      </c>
      <c r="C4" s="5">
        <v>12730582</v>
      </c>
      <c r="D4" s="5">
        <v>11371883</v>
      </c>
      <c r="E4" s="5">
        <v>10038604</v>
      </c>
      <c r="F4" s="5">
        <v>8548021</v>
      </c>
      <c r="G4" s="5">
        <v>7287455</v>
      </c>
      <c r="H4" s="5">
        <v>6941631</v>
      </c>
      <c r="I4" s="5">
        <v>7639299</v>
      </c>
      <c r="J4" s="5">
        <v>8752965</v>
      </c>
      <c r="K4" s="5">
        <v>11303386</v>
      </c>
      <c r="L4" s="6">
        <v>9829567</v>
      </c>
      <c r="M4" s="6">
        <v>12070251</v>
      </c>
      <c r="N4" s="7">
        <f>SUM(B4:M4)</f>
        <v>118822147</v>
      </c>
    </row>
    <row r="5" spans="1:14" ht="12.75">
      <c r="A5" s="4" t="s">
        <v>3</v>
      </c>
      <c r="B5" s="5">
        <v>10347194</v>
      </c>
      <c r="C5" s="5">
        <v>10675798</v>
      </c>
      <c r="D5" s="5">
        <v>10036370</v>
      </c>
      <c r="E5" s="5">
        <v>8638500</v>
      </c>
      <c r="F5" s="5">
        <v>7532624</v>
      </c>
      <c r="G5" s="5">
        <v>6752102</v>
      </c>
      <c r="H5" s="5">
        <v>6340209</v>
      </c>
      <c r="I5" s="5">
        <v>6995511</v>
      </c>
      <c r="J5" s="5">
        <v>7750766</v>
      </c>
      <c r="K5" s="5">
        <v>10072200</v>
      </c>
      <c r="L5" s="6">
        <v>8190639</v>
      </c>
      <c r="M5" s="6">
        <f>M4-M6</f>
        <v>11308382</v>
      </c>
      <c r="N5" s="7">
        <f>SUM(B5:M5)</f>
        <v>104640295</v>
      </c>
    </row>
    <row r="6" spans="1:14" ht="12.75">
      <c r="A6" s="8" t="s">
        <v>4</v>
      </c>
      <c r="B6" s="5">
        <f>B4-B5</f>
        <v>1961309</v>
      </c>
      <c r="C6" s="5">
        <f aca="true" t="shared" si="0" ref="C6:K6">C4-C5</f>
        <v>2054784</v>
      </c>
      <c r="D6" s="5">
        <f t="shared" si="0"/>
        <v>1335513</v>
      </c>
      <c r="E6" s="5">
        <f t="shared" si="0"/>
        <v>1400104</v>
      </c>
      <c r="F6" s="5">
        <f t="shared" si="0"/>
        <v>1015397</v>
      </c>
      <c r="G6" s="5">
        <f t="shared" si="0"/>
        <v>535353</v>
      </c>
      <c r="H6" s="5">
        <f t="shared" si="0"/>
        <v>601422</v>
      </c>
      <c r="I6" s="5">
        <f t="shared" si="0"/>
        <v>643788</v>
      </c>
      <c r="J6" s="5">
        <f t="shared" si="0"/>
        <v>1002199</v>
      </c>
      <c r="K6" s="5">
        <f t="shared" si="0"/>
        <v>1231186</v>
      </c>
      <c r="L6" s="6">
        <f>L4-L5</f>
        <v>1638928</v>
      </c>
      <c r="M6" s="6">
        <v>761869</v>
      </c>
      <c r="N6" s="7">
        <f>N4-N5</f>
        <v>14181852</v>
      </c>
    </row>
    <row r="7" spans="1:14" ht="12.75">
      <c r="A7" s="8" t="s">
        <v>5</v>
      </c>
      <c r="B7" s="9">
        <f>B6/B4</f>
        <v>0.1593458603373619</v>
      </c>
      <c r="C7" s="9">
        <f aca="true" t="shared" si="1" ref="C7:K7">C6/C4</f>
        <v>0.16140534658981026</v>
      </c>
      <c r="D7" s="9">
        <f t="shared" si="1"/>
        <v>0.11743991738219607</v>
      </c>
      <c r="E7" s="9">
        <f t="shared" si="1"/>
        <v>0.13947198235930017</v>
      </c>
      <c r="F7" s="9">
        <f t="shared" si="1"/>
        <v>0.11878737780358752</v>
      </c>
      <c r="G7" s="9">
        <f t="shared" si="1"/>
        <v>0.07346227180819641</v>
      </c>
      <c r="H7" s="9">
        <f t="shared" si="1"/>
        <v>0.0866398689299388</v>
      </c>
      <c r="I7" s="9">
        <f t="shared" si="1"/>
        <v>0.08427317742112202</v>
      </c>
      <c r="J7" s="9">
        <f t="shared" si="1"/>
        <v>0.11449823002833896</v>
      </c>
      <c r="K7" s="9">
        <f t="shared" si="1"/>
        <v>0.10892187526817186</v>
      </c>
      <c r="L7" s="10">
        <f>L6/L4</f>
        <v>0.1667345062096835</v>
      </c>
      <c r="M7" s="10">
        <f>M6/M4</f>
        <v>0.06311956561632397</v>
      </c>
      <c r="N7" s="11">
        <f>N6/N4</f>
        <v>0.1193536083807676</v>
      </c>
    </row>
    <row r="8" spans="1:14" ht="12.75">
      <c r="A8" s="8" t="s">
        <v>6</v>
      </c>
      <c r="B8" s="12">
        <f>B4*0.103</f>
        <v>1267775.809</v>
      </c>
      <c r="C8" s="12">
        <f aca="true" t="shared" si="2" ref="C8:K8">C4*0.103</f>
        <v>1311249.946</v>
      </c>
      <c r="D8" s="12">
        <f t="shared" si="2"/>
        <v>1171303.949</v>
      </c>
      <c r="E8" s="12">
        <f t="shared" si="2"/>
        <v>1033976.2119999999</v>
      </c>
      <c r="F8" s="12">
        <f t="shared" si="2"/>
        <v>880446.163</v>
      </c>
      <c r="G8" s="12">
        <f t="shared" si="2"/>
        <v>750607.865</v>
      </c>
      <c r="H8" s="12">
        <f t="shared" si="2"/>
        <v>714987.993</v>
      </c>
      <c r="I8" s="12">
        <f t="shared" si="2"/>
        <v>786847.7969999999</v>
      </c>
      <c r="J8" s="12">
        <f t="shared" si="2"/>
        <v>901555.3949999999</v>
      </c>
      <c r="K8" s="12">
        <f t="shared" si="2"/>
        <v>1164248.758</v>
      </c>
      <c r="L8" s="6">
        <f>L4*0.103</f>
        <v>1012445.401</v>
      </c>
      <c r="M8" s="6">
        <f>M4*0.103</f>
        <v>1243235.853</v>
      </c>
      <c r="N8" s="7">
        <f>N4*0.103</f>
        <v>12238681.140999999</v>
      </c>
    </row>
    <row r="9" spans="1:14" ht="12.75">
      <c r="A9" s="8" t="s">
        <v>7</v>
      </c>
      <c r="B9" s="5">
        <f>B6-B8</f>
        <v>693533.1910000001</v>
      </c>
      <c r="C9" s="5">
        <f aca="true" t="shared" si="3" ref="C9:K9">C6-C8</f>
        <v>743534.054</v>
      </c>
      <c r="D9" s="5">
        <f t="shared" si="3"/>
        <v>164209.05099999998</v>
      </c>
      <c r="E9" s="5">
        <f t="shared" si="3"/>
        <v>366127.78800000006</v>
      </c>
      <c r="F9" s="5">
        <f t="shared" si="3"/>
        <v>134950.83700000006</v>
      </c>
      <c r="G9" s="5">
        <f t="shared" si="3"/>
        <v>-215254.865</v>
      </c>
      <c r="H9" s="5">
        <f t="shared" si="3"/>
        <v>-113565.99300000002</v>
      </c>
      <c r="I9" s="5">
        <f t="shared" si="3"/>
        <v>-143059.7969999999</v>
      </c>
      <c r="J9" s="5">
        <f t="shared" si="3"/>
        <v>100643.6050000001</v>
      </c>
      <c r="K9" s="5">
        <f t="shared" si="3"/>
        <v>66937.24200000009</v>
      </c>
      <c r="L9" s="6">
        <f>L6-L8</f>
        <v>626482.599</v>
      </c>
      <c r="M9" s="6">
        <f>M6-M8</f>
        <v>-481366.8529999999</v>
      </c>
      <c r="N9" s="7">
        <f>N6-N8</f>
        <v>1943170.859000001</v>
      </c>
    </row>
    <row r="10" spans="1:14" ht="12.75">
      <c r="A10" s="1" t="s">
        <v>8</v>
      </c>
      <c r="B10" s="15">
        <v>1267776</v>
      </c>
      <c r="C10" s="15">
        <v>1303100</v>
      </c>
      <c r="D10" s="15">
        <v>1165100</v>
      </c>
      <c r="E10" s="15">
        <v>1056700</v>
      </c>
      <c r="F10" s="15">
        <v>941800</v>
      </c>
      <c r="G10" s="15">
        <v>535353</v>
      </c>
      <c r="H10" s="15">
        <v>601422</v>
      </c>
      <c r="I10" s="15">
        <v>643788</v>
      </c>
      <c r="J10" s="15">
        <v>923900</v>
      </c>
      <c r="K10" s="15">
        <v>1109100</v>
      </c>
      <c r="L10" s="15">
        <v>1249100</v>
      </c>
      <c r="M10" s="15">
        <v>761869</v>
      </c>
      <c r="N10" s="7">
        <f>SUM(B10:M10)</f>
        <v>11559008</v>
      </c>
    </row>
    <row r="11" spans="1:14" ht="12.75">
      <c r="A11" s="1" t="s">
        <v>9</v>
      </c>
      <c r="B11" s="15">
        <v>1881300.98</v>
      </c>
      <c r="C11" s="15">
        <v>1726396.4</v>
      </c>
      <c r="D11" s="15">
        <v>1646388.83</v>
      </c>
      <c r="E11" s="15">
        <v>1494129.42</v>
      </c>
      <c r="F11" s="15">
        <v>1345822.78</v>
      </c>
      <c r="G11" s="15">
        <v>760806.21</v>
      </c>
      <c r="H11" s="15">
        <v>956579.73</v>
      </c>
      <c r="I11" s="15">
        <v>1031741.09</v>
      </c>
      <c r="J11" s="15">
        <v>1468696.11</v>
      </c>
      <c r="K11" s="15">
        <v>1712461.49</v>
      </c>
      <c r="L11" s="15">
        <v>1868216.42</v>
      </c>
      <c r="M11" s="15">
        <v>1131101</v>
      </c>
      <c r="N11" s="7">
        <f>SUM(B11:M11)</f>
        <v>17023640.46</v>
      </c>
    </row>
    <row r="12" spans="1:14" ht="12.75">
      <c r="A12" s="1" t="s">
        <v>10</v>
      </c>
      <c r="B12" s="15">
        <v>693533</v>
      </c>
      <c r="C12" s="15">
        <v>754801</v>
      </c>
      <c r="D12" s="16">
        <v>170413</v>
      </c>
      <c r="E12" s="15">
        <v>674708</v>
      </c>
      <c r="F12" s="15">
        <v>73597</v>
      </c>
      <c r="G12" s="15"/>
      <c r="H12" s="15"/>
      <c r="I12" s="15"/>
      <c r="J12" s="15">
        <v>78299</v>
      </c>
      <c r="K12" s="15">
        <v>122086</v>
      </c>
      <c r="L12" s="15">
        <v>389828</v>
      </c>
      <c r="M12" s="15"/>
      <c r="N12" s="7">
        <f>SUM(B12:M12)</f>
        <v>2957265</v>
      </c>
    </row>
    <row r="13" spans="1:14" ht="12.75">
      <c r="A13" s="1" t="s">
        <v>11</v>
      </c>
      <c r="B13" s="15">
        <v>1029159.97</v>
      </c>
      <c r="C13" s="15">
        <v>933008.01</v>
      </c>
      <c r="D13" s="16">
        <v>224108.09</v>
      </c>
      <c r="E13" s="15">
        <v>887887.39</v>
      </c>
      <c r="F13" s="15">
        <v>97956.87</v>
      </c>
      <c r="G13" s="15"/>
      <c r="H13" s="15"/>
      <c r="I13" s="15"/>
      <c r="J13" s="15">
        <v>119146.02</v>
      </c>
      <c r="K13" s="15">
        <v>180201.38</v>
      </c>
      <c r="L13" s="15">
        <v>556541.84</v>
      </c>
      <c r="M13" s="15"/>
      <c r="N13" s="7">
        <f>SUM(B13:M13)</f>
        <v>4028009.57</v>
      </c>
    </row>
    <row r="14" spans="1:14" ht="12.75">
      <c r="A14" s="1" t="s">
        <v>12</v>
      </c>
      <c r="B14" s="14">
        <f aca="true" t="shared" si="4" ref="B14:N14">B11+B13</f>
        <v>2910460.95</v>
      </c>
      <c r="C14" s="14">
        <f t="shared" si="4"/>
        <v>2659404.41</v>
      </c>
      <c r="D14" s="13">
        <f t="shared" si="4"/>
        <v>1870496.9200000002</v>
      </c>
      <c r="E14" s="13">
        <f t="shared" si="4"/>
        <v>2382016.81</v>
      </c>
      <c r="F14" s="13">
        <f t="shared" si="4"/>
        <v>1443779.65</v>
      </c>
      <c r="G14" s="13">
        <f t="shared" si="4"/>
        <v>760806.21</v>
      </c>
      <c r="H14" s="13">
        <f t="shared" si="4"/>
        <v>956579.73</v>
      </c>
      <c r="I14" s="13">
        <f t="shared" si="4"/>
        <v>1031741.09</v>
      </c>
      <c r="J14" s="13">
        <f t="shared" si="4"/>
        <v>1587842.1300000001</v>
      </c>
      <c r="K14" s="13">
        <f t="shared" si="4"/>
        <v>1892662.87</v>
      </c>
      <c r="L14" s="13">
        <f t="shared" si="4"/>
        <v>2424758.26</v>
      </c>
      <c r="M14" s="13">
        <f t="shared" si="4"/>
        <v>1131101</v>
      </c>
      <c r="N14" s="1">
        <f t="shared" si="4"/>
        <v>21051650.03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М-3</dc:creator>
  <cp:keywords/>
  <dc:description/>
  <cp:lastModifiedBy>ПТО</cp:lastModifiedBy>
  <cp:lastPrinted>2013-06-19T08:52:17Z</cp:lastPrinted>
  <dcterms:created xsi:type="dcterms:W3CDTF">2013-03-12T12:08:36Z</dcterms:created>
  <dcterms:modified xsi:type="dcterms:W3CDTF">2013-06-19T08:52:31Z</dcterms:modified>
  <cp:category/>
  <cp:version/>
  <cp:contentType/>
  <cp:contentStatus/>
</cp:coreProperties>
</file>