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2300" windowHeight="9735" activeTab="0"/>
  </bookViews>
  <sheets>
    <sheet name="Каталог приборов учета" sheetId="1" r:id="rId1"/>
    <sheet name="Цены на установку(замену)" sheetId="2" r:id="rId2"/>
  </sheets>
  <definedNames/>
  <calcPr fullCalcOnLoad="1"/>
</workbook>
</file>

<file path=xl/sharedStrings.xml><?xml version="1.0" encoding="utf-8"?>
<sst xmlns="http://schemas.openxmlformats.org/spreadsheetml/2006/main" count="182" uniqueCount="83">
  <si>
    <t>№</t>
  </si>
  <si>
    <t>Утверждаю:</t>
  </si>
  <si>
    <t>Наименование работы</t>
  </si>
  <si>
    <t>Примечание:</t>
  </si>
  <si>
    <t>Установка и подключение 3-фазного счетчика с трансформаторами тока  в ВРУ-0.4 кВ в шкафе</t>
  </si>
  <si>
    <t>Приложение 1</t>
  </si>
  <si>
    <t>ПРЕДЛАГАЕМЫЙ КАТАЛОГ ПРИБОРОВ УЧЕТА ДЛЯ УСТАНОВКИ И ЗАМЕНЫ ВО ИСПОЛНЕНИЕ ТРЕБОВАНИЙ ЗАКОНА "ОБ ЭНЕРГОСБЕРЕЖЕНИИ И ПОВЫШЕНИИ  ЭНЕРГОЭФФЕКТИВНОСТИ" 261-ФЗ ОТ 23.11.2009</t>
  </si>
  <si>
    <t>Марка ПУ*</t>
  </si>
  <si>
    <t>Тип</t>
  </si>
  <si>
    <t>Цена с рассрочкой в 1 год</t>
  </si>
  <si>
    <t>Цена с рассрочкой в 2 года</t>
  </si>
  <si>
    <t>Цена с рассрочкой в 3 года</t>
  </si>
  <si>
    <t>Цена с рассрочкой в 4 года</t>
  </si>
  <si>
    <t>Цена с рассрочкой в 5 лет</t>
  </si>
  <si>
    <t>1. Марки электросчетчиков для учета электроэнергии в однофазной сети 0,22 kV</t>
  </si>
  <si>
    <t>Меркурий 200.хх</t>
  </si>
  <si>
    <t>Электронный</t>
  </si>
  <si>
    <t>многотарифный</t>
  </si>
  <si>
    <t>от</t>
  </si>
  <si>
    <t>Меркурий 203.хх..ххх</t>
  </si>
  <si>
    <t>Меркурий 205.хх..ххх***</t>
  </si>
  <si>
    <t>СЭБ-2А.хх..ххх</t>
  </si>
  <si>
    <t>СОЭ-55/50 –х..ххх</t>
  </si>
  <si>
    <t>Искра Е73С-хх</t>
  </si>
  <si>
    <t>индукционный</t>
  </si>
  <si>
    <t>однотарифный</t>
  </si>
  <si>
    <t>ЦЭ-2726.хх</t>
  </si>
  <si>
    <t>СЕ 101хх..ххх</t>
  </si>
  <si>
    <t>СЕ 102хх..ххх</t>
  </si>
  <si>
    <t>СЕ 200хх..ххх</t>
  </si>
  <si>
    <t>СЭТ1-хх..ххх</t>
  </si>
  <si>
    <t>СОЭ-5 хх..ххх</t>
  </si>
  <si>
    <t>2. Марки электросчетчиков для учета электроэнергии в трехфазной сети 0,4 kV</t>
  </si>
  <si>
    <t>СТЭ561/ххх-х-х-х</t>
  </si>
  <si>
    <t>СЭТАМ-х-хх</t>
  </si>
  <si>
    <t>Меркурий 230 AМ -хх</t>
  </si>
  <si>
    <t>Меркурий 231 АМ-хх</t>
  </si>
  <si>
    <t>Меркурий 230 АRT-хх</t>
  </si>
  <si>
    <t>Меркурий 233 АRT-хх</t>
  </si>
  <si>
    <t>CE 300 xxx xxx-x</t>
  </si>
  <si>
    <t>CE 301 xxx xxx-x</t>
  </si>
  <si>
    <t>CE 302 xxx xxx-x</t>
  </si>
  <si>
    <t>CE 303 xxx xxx-x</t>
  </si>
  <si>
    <t>ЦЭ6804 xxx-x-х-хх</t>
  </si>
  <si>
    <t>ЦЭ6803 xxx-x-х-хх</t>
  </si>
  <si>
    <t>ЦЭ6850М xxx-x-хх-хх</t>
  </si>
  <si>
    <t>NP 545.24T-ххххххх</t>
  </si>
  <si>
    <t>ПСЧ-3А.хх</t>
  </si>
  <si>
    <t>ПСЧ-4А.хх</t>
  </si>
  <si>
    <t>ПСЧ-3ТА.хх</t>
  </si>
  <si>
    <t>ПСЧ-4ТМ.хх</t>
  </si>
  <si>
    <t>*</t>
  </si>
  <si>
    <t>При согласовании условий договора с Заказчиком, Исполнителем может быть предложена иная марка прибора учета со схожими характеристиками и ценой</t>
  </si>
  <si>
    <t>**</t>
  </si>
  <si>
    <t>Цена указана ориентировочно, конечная цена определяется на момент заключения договора</t>
  </si>
  <si>
    <t>***</t>
  </si>
  <si>
    <t>Цена единовременной выплаты с НДС**</t>
  </si>
  <si>
    <t>Цена (c НДС)*</t>
  </si>
  <si>
    <t>ЦЕНЫ НА УСТАНОВКУ(ЗАМЕНУ) ПРИБОРОВ УЧЕТА ВО ИСПОЛНЕНИЕ ТРЕБОВАНИЙ ЗАКОНА "ОБ ЭНЕРГОСБЕРЕЖЕНИИ И ПОВЫШЕНИИ  ЭНЕРГОЭФФЕКТИВНОСТИ" 261-ФЗ ОТ 23.11.2009</t>
  </si>
  <si>
    <t>Характеристика</t>
  </si>
  <si>
    <t>Директор</t>
  </si>
  <si>
    <t>П.Н.Домрачев</t>
  </si>
  <si>
    <t>к приказу ООО «Энергошаля»</t>
  </si>
  <si>
    <t xml:space="preserve">Директор ООО "Энергошаля" </t>
  </si>
  <si>
    <t>Домрачев П.Н.</t>
  </si>
  <si>
    <t>к приказу ООО«Энергошаля»</t>
  </si>
  <si>
    <t xml:space="preserve">Данные цены на установку приборов учета действительны по п.Шаля. </t>
  </si>
  <si>
    <t>Стоимость доставки персонала и оборудования в населенные пункты района оплачивается дополнительно.</t>
  </si>
  <si>
    <t>Стоимость счетчика, материалов в смету не входит и  оплачивается отдельно.</t>
  </si>
  <si>
    <t>Замена трёхфазного счётчика и трасформатора тока</t>
  </si>
  <si>
    <t>Устройство ответвлений на один ввод (однофазный)</t>
  </si>
  <si>
    <t>Устройство ответвлений на один ввод (трехфазный)</t>
  </si>
  <si>
    <t xml:space="preserve">Замена трёхфазного счётчика </t>
  </si>
  <si>
    <t>Отключение (подключение) абонента от воздушной линии электропередач за неуплату в установленный срок</t>
  </si>
  <si>
    <t>Установка однофазного счетчика электричской энергии  в выносной пункт учета электроэнергии на границе БП и ЭО</t>
  </si>
  <si>
    <t>Проверка схемы расчетного учета и установка пломб на трехфазный эл.счетчик прямого включения</t>
  </si>
  <si>
    <t xml:space="preserve">Замена однофазного счетчика электроэнергии </t>
  </si>
  <si>
    <t>Установка трехфазного счетчика электрической энергии  в выносной пункт учета электроэнергии на границе БП и ЭО</t>
  </si>
  <si>
    <t>Проверка схемы расчетного учета и установка пломб на однофазный эл.счетчик</t>
  </si>
  <si>
    <t>действительна по 31.12.2017 г.</t>
  </si>
  <si>
    <t>Текущая ключевая ставка Банка России**</t>
  </si>
  <si>
    <t>На 18 сентября 2017г., ключевая ставка, установленная Банком России(Информация Банка России от 15.09.2017)  может измениться на момент заключения договора</t>
  </si>
  <si>
    <t>от 23 сентября 2017 г. № 23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</si>
</sst>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#,##0.00&quot;р.&quot;"/>
  </numFmts>
  <fonts count="35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NTHarmonica"/>
      <family val="0"/>
    </font>
    <font>
      <sz val="14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.5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4" fontId="4" fillId="0" borderId="0" applyFont="0" applyBorder="0">
      <alignment vertical="top"/>
      <protection/>
    </xf>
    <xf numFmtId="164" fontId="5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8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26" fillId="0" borderId="0" xfId="0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right" vertical="center" wrapText="1"/>
    </xf>
    <xf numFmtId="44" fontId="28" fillId="0" borderId="12" xfId="0" applyNumberFormat="1" applyFont="1" applyBorder="1" applyAlignment="1">
      <alignment horizontal="center" vertical="top" wrapText="1"/>
    </xf>
    <xf numFmtId="10" fontId="17" fillId="0" borderId="10" xfId="0" applyNumberFormat="1" applyFont="1" applyBorder="1" applyAlignment="1">
      <alignment horizontal="center" vertical="top" wrapText="1"/>
    </xf>
    <xf numFmtId="44" fontId="28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27" fillId="0" borderId="0" xfId="0" applyFont="1" applyBorder="1" applyAlignment="1">
      <alignment horizontal="right" vertical="center" wrapText="1"/>
    </xf>
    <xf numFmtId="44" fontId="27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top" wrapText="1"/>
    </xf>
    <xf numFmtId="44" fontId="30" fillId="0" borderId="0" xfId="0" applyNumberFormat="1" applyFont="1" applyBorder="1" applyAlignment="1">
      <alignment horizontal="center" vertical="top" wrapText="1"/>
    </xf>
    <xf numFmtId="44" fontId="27" fillId="0" borderId="0" xfId="0" applyNumberFormat="1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44" fontId="0" fillId="0" borderId="0" xfId="0" applyNumberForma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1" fillId="0" borderId="0" xfId="0" applyFont="1" applyAlignment="1">
      <alignment horizontal="right"/>
    </xf>
    <xf numFmtId="0" fontId="29" fillId="0" borderId="0" xfId="0" applyFont="1" applyAlignment="1">
      <alignment horizontal="center" vertical="top" wrapText="1"/>
    </xf>
    <xf numFmtId="0" fontId="32" fillId="0" borderId="0" xfId="69" applyFont="1" applyAlignment="1">
      <alignment vertical="center" wrapText="1"/>
      <protection/>
    </xf>
    <xf numFmtId="0" fontId="29" fillId="0" borderId="0" xfId="0" applyFont="1" applyAlignment="1">
      <alignment horizontal="left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top" wrapText="1"/>
    </xf>
    <xf numFmtId="0" fontId="17" fillId="24" borderId="10" xfId="0" applyFont="1" applyFill="1" applyBorder="1" applyAlignment="1">
      <alignment horizontal="left" vertical="top" wrapText="1"/>
    </xf>
    <xf numFmtId="165" fontId="28" fillId="24" borderId="10" xfId="0" applyNumberFormat="1" applyFont="1" applyFill="1" applyBorder="1" applyAlignment="1">
      <alignment horizontal="center" vertical="top" wrapText="1"/>
    </xf>
    <xf numFmtId="44" fontId="33" fillId="0" borderId="10" xfId="0" applyNumberFormat="1" applyFont="1" applyBorder="1" applyAlignment="1">
      <alignment horizontal="center" vertical="top" wrapText="1"/>
    </xf>
    <xf numFmtId="10" fontId="17" fillId="24" borderId="10" xfId="0" applyNumberFormat="1" applyFont="1" applyFill="1" applyBorder="1" applyAlignment="1">
      <alignment horizontal="center" vertical="top" wrapText="1"/>
    </xf>
    <xf numFmtId="4" fontId="17" fillId="24" borderId="10" xfId="0" applyNumberFormat="1" applyFont="1" applyFill="1" applyBorder="1" applyAlignment="1">
      <alignment horizontal="left" vertical="top" wrapText="1"/>
    </xf>
    <xf numFmtId="0" fontId="28" fillId="0" borderId="0" xfId="0" applyFont="1" applyAlignment="1">
      <alignment/>
    </xf>
    <xf numFmtId="0" fontId="17" fillId="0" borderId="0" xfId="0" applyFont="1" applyAlignment="1">
      <alignment/>
    </xf>
    <xf numFmtId="0" fontId="28" fillId="0" borderId="0" xfId="0" applyFont="1" applyBorder="1" applyAlignment="1">
      <alignment horizontal="left" vertical="top" wrapText="1"/>
    </xf>
    <xf numFmtId="44" fontId="34" fillId="0" borderId="10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right" vertical="center" wrapText="1"/>
    </xf>
    <xf numFmtId="44" fontId="28" fillId="0" borderId="0" xfId="0" applyNumberFormat="1" applyFont="1" applyBorder="1" applyAlignment="1">
      <alignment horizontal="center" vertical="center" wrapText="1"/>
    </xf>
    <xf numFmtId="10" fontId="17" fillId="0" borderId="0" xfId="0" applyNumberFormat="1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9" fillId="0" borderId="13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29" fillId="0" borderId="11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29" fillId="0" borderId="0" xfId="69" applyFont="1" applyAlignment="1">
      <alignment horizontal="center" vertical="center" wrapText="1"/>
      <protection/>
    </xf>
  </cellXfs>
  <cellStyles count="61">
    <cellStyle name="Normal" xfId="0"/>
    <cellStyle name="_доп №8 (ЗО, ВО)" xfId="15"/>
    <cellStyle name="_ФЗП для расчета замены счетчиков от ПО (для ДУП)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date" xfId="35"/>
    <cellStyle name="Euro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Денежный 2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3" xfId="60"/>
    <cellStyle name="Обычный 4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C1">
      <selection activeCell="L3" sqref="L3"/>
    </sheetView>
  </sheetViews>
  <sheetFormatPr defaultColWidth="9.00390625" defaultRowHeight="12.75"/>
  <cols>
    <col min="1" max="1" width="9.125" style="0" customWidth="1"/>
    <col min="2" max="2" width="35.75390625" style="0" customWidth="1"/>
    <col min="3" max="3" width="15.25390625" style="0" customWidth="1"/>
    <col min="4" max="4" width="22.75390625" style="0" customWidth="1"/>
    <col min="5" max="5" width="5.875" style="0" customWidth="1"/>
    <col min="6" max="6" width="12.75390625" style="0" customWidth="1"/>
    <col min="7" max="7" width="17.00390625" style="0" customWidth="1"/>
    <col min="8" max="11" width="11.25390625" style="0" customWidth="1"/>
  </cols>
  <sheetData>
    <row r="1" spans="1:1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5</v>
      </c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62</v>
      </c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0" t="s">
        <v>82</v>
      </c>
    </row>
    <row r="5" spans="1:12" ht="12.75" customHeight="1">
      <c r="A5" s="2"/>
      <c r="B5" s="2"/>
      <c r="C5" s="2"/>
      <c r="D5" s="2"/>
      <c r="E5" s="2"/>
      <c r="F5" s="2"/>
      <c r="G5" s="41" t="s">
        <v>1</v>
      </c>
      <c r="H5" s="42" t="s">
        <v>60</v>
      </c>
      <c r="I5" s="42"/>
      <c r="J5" s="21"/>
      <c r="K5" s="43" t="s">
        <v>61</v>
      </c>
      <c r="L5" s="43"/>
    </row>
    <row r="9" spans="1:12" ht="29.25" customHeight="1">
      <c r="A9" s="46" t="s">
        <v>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1" spans="1:12" ht="39" customHeight="1">
      <c r="A11" s="4" t="s">
        <v>0</v>
      </c>
      <c r="B11" s="4" t="s">
        <v>7</v>
      </c>
      <c r="C11" s="4" t="s">
        <v>8</v>
      </c>
      <c r="D11" s="4" t="s">
        <v>59</v>
      </c>
      <c r="E11" s="44" t="s">
        <v>56</v>
      </c>
      <c r="F11" s="45"/>
      <c r="G11" s="5" t="s">
        <v>80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</row>
    <row r="12" spans="1:12" ht="15" customHeight="1">
      <c r="A12" s="47" t="s">
        <v>14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2" ht="12.75">
      <c r="A13" s="4">
        <v>1</v>
      </c>
      <c r="B13" s="4" t="s">
        <v>15</v>
      </c>
      <c r="C13" s="4" t="s">
        <v>16</v>
      </c>
      <c r="D13" s="5" t="s">
        <v>17</v>
      </c>
      <c r="E13" s="6" t="s">
        <v>18</v>
      </c>
      <c r="F13" s="7">
        <v>1280</v>
      </c>
      <c r="G13" s="8">
        <v>0.085</v>
      </c>
      <c r="H13" s="28">
        <f aca="true" t="shared" si="0" ref="H13:H24">F13+F13/2*G13</f>
        <v>1334.4</v>
      </c>
      <c r="I13" s="28">
        <f aca="true" t="shared" si="1" ref="I13:I24">F13+F13*2/3*G13+F13/3*G13</f>
        <v>1388.8</v>
      </c>
      <c r="J13" s="28">
        <f aca="true" t="shared" si="2" ref="J13:J24">F13+F13*3/4*G13+F13*2/4*G13+F13*1/4*G13</f>
        <v>1443.2</v>
      </c>
      <c r="K13" s="28">
        <f aca="true" t="shared" si="3" ref="K13:K24">F13+F13*4/5*G13+F13*3/5*G13+F13*2/5*G13+F13*1/5*G13</f>
        <v>1497.6</v>
      </c>
      <c r="L13" s="34">
        <f aca="true" t="shared" si="4" ref="L13:L24">F13+F13*5/6*G13+F13*4/6*G13+F13*3/6*G13+F13*2/6*G13+F13*1/6*G13</f>
        <v>1552.0000000000002</v>
      </c>
    </row>
    <row r="14" spans="1:12" ht="12.75">
      <c r="A14" s="4">
        <v>2</v>
      </c>
      <c r="B14" s="4" t="s">
        <v>19</v>
      </c>
      <c r="C14" s="4" t="s">
        <v>16</v>
      </c>
      <c r="D14" s="4" t="s">
        <v>17</v>
      </c>
      <c r="E14" s="6" t="s">
        <v>18</v>
      </c>
      <c r="F14" s="7">
        <v>5400</v>
      </c>
      <c r="G14" s="8">
        <v>0.085</v>
      </c>
      <c r="H14" s="28">
        <f t="shared" si="0"/>
        <v>5629.5</v>
      </c>
      <c r="I14" s="28">
        <f t="shared" si="1"/>
        <v>5859</v>
      </c>
      <c r="J14" s="28">
        <f t="shared" si="2"/>
        <v>6088.5</v>
      </c>
      <c r="K14" s="28">
        <f t="shared" si="3"/>
        <v>6318</v>
      </c>
      <c r="L14" s="34">
        <f t="shared" si="4"/>
        <v>6547.5</v>
      </c>
    </row>
    <row r="15" spans="1:12" ht="12.75">
      <c r="A15" s="4">
        <v>3</v>
      </c>
      <c r="B15" s="4" t="s">
        <v>20</v>
      </c>
      <c r="C15" s="4" t="s">
        <v>16</v>
      </c>
      <c r="D15" s="4" t="s">
        <v>17</v>
      </c>
      <c r="E15" s="6" t="s">
        <v>18</v>
      </c>
      <c r="F15" s="7">
        <v>4500</v>
      </c>
      <c r="G15" s="8">
        <v>0.085</v>
      </c>
      <c r="H15" s="28">
        <f t="shared" si="0"/>
        <v>4691.25</v>
      </c>
      <c r="I15" s="28">
        <f t="shared" si="1"/>
        <v>4882.5</v>
      </c>
      <c r="J15" s="28">
        <f t="shared" si="2"/>
        <v>5073.75</v>
      </c>
      <c r="K15" s="28">
        <f t="shared" si="3"/>
        <v>5265</v>
      </c>
      <c r="L15" s="34">
        <f t="shared" si="4"/>
        <v>5456.25</v>
      </c>
    </row>
    <row r="16" spans="1:12" ht="12.75">
      <c r="A16" s="4">
        <v>4</v>
      </c>
      <c r="B16" s="4" t="s">
        <v>21</v>
      </c>
      <c r="C16" s="4" t="s">
        <v>16</v>
      </c>
      <c r="D16" s="4" t="s">
        <v>17</v>
      </c>
      <c r="E16" s="6" t="s">
        <v>18</v>
      </c>
      <c r="F16" s="7">
        <v>2650</v>
      </c>
      <c r="G16" s="8">
        <v>0.085</v>
      </c>
      <c r="H16" s="28">
        <f t="shared" si="0"/>
        <v>2762.625</v>
      </c>
      <c r="I16" s="28">
        <f t="shared" si="1"/>
        <v>2875.25</v>
      </c>
      <c r="J16" s="28">
        <f t="shared" si="2"/>
        <v>2987.875</v>
      </c>
      <c r="K16" s="28">
        <f t="shared" si="3"/>
        <v>3100.5</v>
      </c>
      <c r="L16" s="34">
        <f t="shared" si="4"/>
        <v>3213.125</v>
      </c>
    </row>
    <row r="17" spans="1:12" ht="12.75">
      <c r="A17" s="4">
        <v>5</v>
      </c>
      <c r="B17" s="4" t="s">
        <v>22</v>
      </c>
      <c r="C17" s="4" t="s">
        <v>16</v>
      </c>
      <c r="D17" s="4" t="s">
        <v>17</v>
      </c>
      <c r="E17" s="6" t="s">
        <v>18</v>
      </c>
      <c r="F17" s="7">
        <v>1100</v>
      </c>
      <c r="G17" s="8">
        <v>0.085</v>
      </c>
      <c r="H17" s="28">
        <f t="shared" si="0"/>
        <v>1146.75</v>
      </c>
      <c r="I17" s="28">
        <f t="shared" si="1"/>
        <v>1193.5</v>
      </c>
      <c r="J17" s="28">
        <f t="shared" si="2"/>
        <v>1240.25</v>
      </c>
      <c r="K17" s="28">
        <f t="shared" si="3"/>
        <v>1287</v>
      </c>
      <c r="L17" s="34">
        <f t="shared" si="4"/>
        <v>1333.75</v>
      </c>
    </row>
    <row r="18" spans="1:12" ht="12.75">
      <c r="A18" s="4">
        <v>8</v>
      </c>
      <c r="B18" s="4" t="s">
        <v>23</v>
      </c>
      <c r="C18" s="4" t="s">
        <v>24</v>
      </c>
      <c r="D18" s="4" t="s">
        <v>25</v>
      </c>
      <c r="E18" s="6" t="s">
        <v>18</v>
      </c>
      <c r="F18" s="7">
        <v>700</v>
      </c>
      <c r="G18" s="8">
        <v>0.085</v>
      </c>
      <c r="H18" s="28">
        <f t="shared" si="0"/>
        <v>729.75</v>
      </c>
      <c r="I18" s="28">
        <f t="shared" si="1"/>
        <v>759.5</v>
      </c>
      <c r="J18" s="28">
        <f t="shared" si="2"/>
        <v>789.25</v>
      </c>
      <c r="K18" s="28">
        <f t="shared" si="3"/>
        <v>819</v>
      </c>
      <c r="L18" s="34">
        <f t="shared" si="4"/>
        <v>848.75</v>
      </c>
    </row>
    <row r="19" spans="1:12" ht="12.75">
      <c r="A19" s="4">
        <v>10</v>
      </c>
      <c r="B19" s="4" t="s">
        <v>26</v>
      </c>
      <c r="C19" s="4" t="s">
        <v>16</v>
      </c>
      <c r="D19" s="4" t="s">
        <v>17</v>
      </c>
      <c r="E19" s="6" t="s">
        <v>18</v>
      </c>
      <c r="F19" s="7">
        <v>1250</v>
      </c>
      <c r="G19" s="8">
        <v>0.085</v>
      </c>
      <c r="H19" s="28">
        <f t="shared" si="0"/>
        <v>1303.125</v>
      </c>
      <c r="I19" s="28">
        <f t="shared" si="1"/>
        <v>1356.25</v>
      </c>
      <c r="J19" s="28">
        <f t="shared" si="2"/>
        <v>1409.375</v>
      </c>
      <c r="K19" s="28">
        <f t="shared" si="3"/>
        <v>1462.5</v>
      </c>
      <c r="L19" s="34">
        <f t="shared" si="4"/>
        <v>1515.625</v>
      </c>
    </row>
    <row r="20" spans="1:12" ht="12.75">
      <c r="A20" s="4">
        <v>11</v>
      </c>
      <c r="B20" s="4" t="s">
        <v>27</v>
      </c>
      <c r="C20" s="4" t="s">
        <v>16</v>
      </c>
      <c r="D20" s="4" t="s">
        <v>17</v>
      </c>
      <c r="E20" s="6" t="s">
        <v>18</v>
      </c>
      <c r="F20" s="7">
        <v>1260</v>
      </c>
      <c r="G20" s="8">
        <v>0.085</v>
      </c>
      <c r="H20" s="28">
        <f t="shared" si="0"/>
        <v>1313.55</v>
      </c>
      <c r="I20" s="28">
        <f t="shared" si="1"/>
        <v>1367.1000000000001</v>
      </c>
      <c r="J20" s="28">
        <f t="shared" si="2"/>
        <v>1420.65</v>
      </c>
      <c r="K20" s="28">
        <f t="shared" si="3"/>
        <v>1474.2</v>
      </c>
      <c r="L20" s="34">
        <f t="shared" si="4"/>
        <v>1527.75</v>
      </c>
    </row>
    <row r="21" spans="1:12" ht="12.75">
      <c r="A21" s="4">
        <v>12</v>
      </c>
      <c r="B21" s="4" t="s">
        <v>28</v>
      </c>
      <c r="C21" s="4" t="s">
        <v>16</v>
      </c>
      <c r="D21" s="4" t="s">
        <v>17</v>
      </c>
      <c r="E21" s="6" t="s">
        <v>18</v>
      </c>
      <c r="F21" s="7">
        <v>1765</v>
      </c>
      <c r="G21" s="8">
        <v>0.085</v>
      </c>
      <c r="H21" s="28">
        <f t="shared" si="0"/>
        <v>1840.0125</v>
      </c>
      <c r="I21" s="28">
        <f t="shared" si="1"/>
        <v>1915.025</v>
      </c>
      <c r="J21" s="28">
        <f t="shared" si="2"/>
        <v>1990.0375</v>
      </c>
      <c r="K21" s="28">
        <f t="shared" si="3"/>
        <v>2065.05</v>
      </c>
      <c r="L21" s="34">
        <f t="shared" si="4"/>
        <v>2140.0624999999995</v>
      </c>
    </row>
    <row r="22" spans="1:12" ht="12.75">
      <c r="A22" s="4">
        <v>13</v>
      </c>
      <c r="B22" s="4" t="s">
        <v>29</v>
      </c>
      <c r="C22" s="4" t="s">
        <v>16</v>
      </c>
      <c r="D22" s="4" t="s">
        <v>25</v>
      </c>
      <c r="E22" s="6" t="s">
        <v>18</v>
      </c>
      <c r="F22" s="7">
        <v>1350</v>
      </c>
      <c r="G22" s="8">
        <v>0.085</v>
      </c>
      <c r="H22" s="28">
        <f t="shared" si="0"/>
        <v>1407.375</v>
      </c>
      <c r="I22" s="28">
        <f t="shared" si="1"/>
        <v>1464.75</v>
      </c>
      <c r="J22" s="28">
        <f t="shared" si="2"/>
        <v>1522.125</v>
      </c>
      <c r="K22" s="28">
        <f t="shared" si="3"/>
        <v>1579.5</v>
      </c>
      <c r="L22" s="34">
        <f t="shared" si="4"/>
        <v>1636.875</v>
      </c>
    </row>
    <row r="23" spans="1:12" ht="12.75">
      <c r="A23" s="4">
        <v>14</v>
      </c>
      <c r="B23" s="4" t="s">
        <v>30</v>
      </c>
      <c r="C23" s="4" t="s">
        <v>16</v>
      </c>
      <c r="D23" s="4" t="s">
        <v>17</v>
      </c>
      <c r="E23" s="6" t="s">
        <v>18</v>
      </c>
      <c r="F23" s="7">
        <v>800</v>
      </c>
      <c r="G23" s="8">
        <v>0.085</v>
      </c>
      <c r="H23" s="28">
        <f t="shared" si="0"/>
        <v>834</v>
      </c>
      <c r="I23" s="28">
        <f t="shared" si="1"/>
        <v>868</v>
      </c>
      <c r="J23" s="28">
        <f t="shared" si="2"/>
        <v>902</v>
      </c>
      <c r="K23" s="28">
        <f t="shared" si="3"/>
        <v>936</v>
      </c>
      <c r="L23" s="34">
        <f t="shared" si="4"/>
        <v>970</v>
      </c>
    </row>
    <row r="24" spans="1:12" ht="12.75">
      <c r="A24" s="4">
        <v>15</v>
      </c>
      <c r="B24" s="4" t="s">
        <v>31</v>
      </c>
      <c r="C24" s="4" t="s">
        <v>16</v>
      </c>
      <c r="D24" s="4" t="s">
        <v>25</v>
      </c>
      <c r="E24" s="6" t="s">
        <v>18</v>
      </c>
      <c r="F24" s="7">
        <v>800</v>
      </c>
      <c r="G24" s="8">
        <v>0.085</v>
      </c>
      <c r="H24" s="28">
        <f t="shared" si="0"/>
        <v>834</v>
      </c>
      <c r="I24" s="28">
        <f t="shared" si="1"/>
        <v>868</v>
      </c>
      <c r="J24" s="28">
        <f t="shared" si="2"/>
        <v>902</v>
      </c>
      <c r="K24" s="28">
        <f t="shared" si="3"/>
        <v>936</v>
      </c>
      <c r="L24" s="34">
        <f t="shared" si="4"/>
        <v>970</v>
      </c>
    </row>
    <row r="25" spans="1:12" ht="15" customHeight="1">
      <c r="A25" s="49" t="s">
        <v>32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1"/>
    </row>
    <row r="26" spans="1:12" ht="12.75">
      <c r="A26" s="4">
        <v>1</v>
      </c>
      <c r="B26" s="4" t="s">
        <v>33</v>
      </c>
      <c r="C26" s="4" t="s">
        <v>16</v>
      </c>
      <c r="D26" s="4" t="s">
        <v>25</v>
      </c>
      <c r="E26" s="6" t="s">
        <v>18</v>
      </c>
      <c r="F26" s="9">
        <v>1600</v>
      </c>
      <c r="G26" s="8">
        <v>0.085</v>
      </c>
      <c r="H26" s="28">
        <f aca="true" t="shared" si="5" ref="H26:H43">F26+F26/2*G26</f>
        <v>1668</v>
      </c>
      <c r="I26" s="28">
        <f aca="true" t="shared" si="6" ref="I26:I43">F26+F26*2/3*G26+F26/3*G26</f>
        <v>1736</v>
      </c>
      <c r="J26" s="28">
        <f aca="true" t="shared" si="7" ref="J26:J43">F26+F26*3/4*G26+F26*2/4*G26+F26*1/4*G26</f>
        <v>1804</v>
      </c>
      <c r="K26" s="28">
        <f aca="true" t="shared" si="8" ref="K26:K43">F26+F26*4/5*G26+F26*3/5*G26+F26*2/5*G26+F26*1/5*G26</f>
        <v>1872</v>
      </c>
      <c r="L26" s="34">
        <f aca="true" t="shared" si="9" ref="L26:L43">F26+F26*5/6*G26+F26*4/6*G26+F26*3/6*G26+F26*2/6*G26+F26*1/6*G26</f>
        <v>1940</v>
      </c>
    </row>
    <row r="27" spans="1:12" ht="12.75">
      <c r="A27" s="4">
        <v>2</v>
      </c>
      <c r="B27" s="4" t="s">
        <v>34</v>
      </c>
      <c r="C27" s="4" t="s">
        <v>16</v>
      </c>
      <c r="D27" s="4" t="s">
        <v>17</v>
      </c>
      <c r="E27" s="6" t="s">
        <v>18</v>
      </c>
      <c r="F27" s="9">
        <v>3000</v>
      </c>
      <c r="G27" s="8">
        <v>0.085</v>
      </c>
      <c r="H27" s="28">
        <f t="shared" si="5"/>
        <v>3127.5</v>
      </c>
      <c r="I27" s="28">
        <f t="shared" si="6"/>
        <v>3255</v>
      </c>
      <c r="J27" s="28">
        <f t="shared" si="7"/>
        <v>3382.5</v>
      </c>
      <c r="K27" s="28">
        <f t="shared" si="8"/>
        <v>3510</v>
      </c>
      <c r="L27" s="34">
        <f t="shared" si="9"/>
        <v>3637.5</v>
      </c>
    </row>
    <row r="28" spans="1:12" ht="12.75">
      <c r="A28" s="4">
        <v>3</v>
      </c>
      <c r="B28" s="4" t="s">
        <v>35</v>
      </c>
      <c r="C28" s="4" t="s">
        <v>16</v>
      </c>
      <c r="D28" s="4" t="s">
        <v>25</v>
      </c>
      <c r="E28" s="6" t="s">
        <v>18</v>
      </c>
      <c r="F28" s="9">
        <v>1800</v>
      </c>
      <c r="G28" s="8">
        <v>0.085</v>
      </c>
      <c r="H28" s="28">
        <f t="shared" si="5"/>
        <v>1876.5</v>
      </c>
      <c r="I28" s="28">
        <f t="shared" si="6"/>
        <v>1953</v>
      </c>
      <c r="J28" s="28">
        <f t="shared" si="7"/>
        <v>2029.5</v>
      </c>
      <c r="K28" s="28">
        <f t="shared" si="8"/>
        <v>2106</v>
      </c>
      <c r="L28" s="34">
        <f t="shared" si="9"/>
        <v>2182.5</v>
      </c>
    </row>
    <row r="29" spans="1:12" ht="12.75">
      <c r="A29" s="4">
        <v>4</v>
      </c>
      <c r="B29" s="4" t="s">
        <v>36</v>
      </c>
      <c r="C29" s="4" t="s">
        <v>16</v>
      </c>
      <c r="D29" s="4" t="s">
        <v>25</v>
      </c>
      <c r="E29" s="6" t="s">
        <v>18</v>
      </c>
      <c r="F29" s="9">
        <v>1500</v>
      </c>
      <c r="G29" s="8">
        <v>0.085</v>
      </c>
      <c r="H29" s="28">
        <f t="shared" si="5"/>
        <v>1563.75</v>
      </c>
      <c r="I29" s="28">
        <f t="shared" si="6"/>
        <v>1627.5</v>
      </c>
      <c r="J29" s="28">
        <f t="shared" si="7"/>
        <v>1691.25</v>
      </c>
      <c r="K29" s="28">
        <f t="shared" si="8"/>
        <v>1755</v>
      </c>
      <c r="L29" s="34">
        <f t="shared" si="9"/>
        <v>1818.75</v>
      </c>
    </row>
    <row r="30" spans="1:12" ht="12.75">
      <c r="A30" s="4">
        <v>5</v>
      </c>
      <c r="B30" s="4" t="s">
        <v>37</v>
      </c>
      <c r="C30" s="4" t="s">
        <v>16</v>
      </c>
      <c r="D30" s="4" t="s">
        <v>17</v>
      </c>
      <c r="E30" s="6" t="s">
        <v>18</v>
      </c>
      <c r="F30" s="9">
        <v>3150</v>
      </c>
      <c r="G30" s="8">
        <v>0.085</v>
      </c>
      <c r="H30" s="28">
        <f t="shared" si="5"/>
        <v>3283.875</v>
      </c>
      <c r="I30" s="28">
        <f t="shared" si="6"/>
        <v>3417.75</v>
      </c>
      <c r="J30" s="28">
        <f t="shared" si="7"/>
        <v>3551.625</v>
      </c>
      <c r="K30" s="28">
        <f t="shared" si="8"/>
        <v>3685.5</v>
      </c>
      <c r="L30" s="34">
        <f t="shared" si="9"/>
        <v>3819.375</v>
      </c>
    </row>
    <row r="31" spans="1:12" ht="12.75">
      <c r="A31" s="4">
        <v>6</v>
      </c>
      <c r="B31" s="4" t="s">
        <v>38</v>
      </c>
      <c r="C31" s="4" t="s">
        <v>16</v>
      </c>
      <c r="D31" s="4" t="s">
        <v>17</v>
      </c>
      <c r="E31" s="6" t="s">
        <v>18</v>
      </c>
      <c r="F31" s="9">
        <v>6070</v>
      </c>
      <c r="G31" s="8">
        <v>0.085</v>
      </c>
      <c r="H31" s="28">
        <f t="shared" si="5"/>
        <v>6327.975</v>
      </c>
      <c r="I31" s="28">
        <f t="shared" si="6"/>
        <v>6585.950000000001</v>
      </c>
      <c r="J31" s="28">
        <f t="shared" si="7"/>
        <v>6843.925</v>
      </c>
      <c r="K31" s="28">
        <f t="shared" si="8"/>
        <v>7101.9</v>
      </c>
      <c r="L31" s="34">
        <f t="shared" si="9"/>
        <v>7359.875</v>
      </c>
    </row>
    <row r="32" spans="1:12" ht="12.75">
      <c r="A32" s="4">
        <v>7</v>
      </c>
      <c r="B32" s="4" t="s">
        <v>39</v>
      </c>
      <c r="C32" s="4" t="s">
        <v>16</v>
      </c>
      <c r="D32" s="4" t="s">
        <v>25</v>
      </c>
      <c r="E32" s="6" t="s">
        <v>18</v>
      </c>
      <c r="F32" s="9">
        <v>2100</v>
      </c>
      <c r="G32" s="8">
        <v>0.085</v>
      </c>
      <c r="H32" s="28">
        <f t="shared" si="5"/>
        <v>2189.25</v>
      </c>
      <c r="I32" s="28">
        <f t="shared" si="6"/>
        <v>2278.5</v>
      </c>
      <c r="J32" s="28">
        <f t="shared" si="7"/>
        <v>2367.75</v>
      </c>
      <c r="K32" s="28">
        <f t="shared" si="8"/>
        <v>2457</v>
      </c>
      <c r="L32" s="34">
        <f t="shared" si="9"/>
        <v>2546.25</v>
      </c>
    </row>
    <row r="33" spans="1:12" ht="12.75">
      <c r="A33" s="4">
        <v>8</v>
      </c>
      <c r="B33" s="4" t="s">
        <v>40</v>
      </c>
      <c r="C33" s="4" t="s">
        <v>16</v>
      </c>
      <c r="D33" s="4" t="s">
        <v>17</v>
      </c>
      <c r="E33" s="6" t="s">
        <v>18</v>
      </c>
      <c r="F33" s="9">
        <v>3290</v>
      </c>
      <c r="G33" s="8">
        <v>0.085</v>
      </c>
      <c r="H33" s="28">
        <f t="shared" si="5"/>
        <v>3429.825</v>
      </c>
      <c r="I33" s="28">
        <f t="shared" si="6"/>
        <v>3569.65</v>
      </c>
      <c r="J33" s="28">
        <f t="shared" si="7"/>
        <v>3709.475</v>
      </c>
      <c r="K33" s="28">
        <f t="shared" si="8"/>
        <v>3849.3</v>
      </c>
      <c r="L33" s="34">
        <f t="shared" si="9"/>
        <v>3989.1249999999995</v>
      </c>
    </row>
    <row r="34" spans="1:12" ht="12.75">
      <c r="A34" s="4">
        <v>9</v>
      </c>
      <c r="B34" s="4" t="s">
        <v>41</v>
      </c>
      <c r="C34" s="4" t="s">
        <v>16</v>
      </c>
      <c r="D34" s="4" t="s">
        <v>25</v>
      </c>
      <c r="E34" s="6" t="s">
        <v>18</v>
      </c>
      <c r="F34" s="9">
        <v>2300</v>
      </c>
      <c r="G34" s="8">
        <v>0.085</v>
      </c>
      <c r="H34" s="28">
        <f t="shared" si="5"/>
        <v>2397.75</v>
      </c>
      <c r="I34" s="28">
        <f t="shared" si="6"/>
        <v>2495.5</v>
      </c>
      <c r="J34" s="28">
        <f t="shared" si="7"/>
        <v>2593.25</v>
      </c>
      <c r="K34" s="28">
        <f t="shared" si="8"/>
        <v>2691</v>
      </c>
      <c r="L34" s="34">
        <f t="shared" si="9"/>
        <v>2788.75</v>
      </c>
    </row>
    <row r="35" spans="1:12" ht="12.75">
      <c r="A35" s="4">
        <v>10</v>
      </c>
      <c r="B35" s="4" t="s">
        <v>42</v>
      </c>
      <c r="C35" s="4" t="s">
        <v>16</v>
      </c>
      <c r="D35" s="4" t="s">
        <v>17</v>
      </c>
      <c r="E35" s="6" t="s">
        <v>18</v>
      </c>
      <c r="F35" s="9">
        <v>4130</v>
      </c>
      <c r="G35" s="8">
        <v>0.085</v>
      </c>
      <c r="H35" s="28">
        <f t="shared" si="5"/>
        <v>4305.525</v>
      </c>
      <c r="I35" s="28">
        <f t="shared" si="6"/>
        <v>4481.05</v>
      </c>
      <c r="J35" s="28">
        <f t="shared" si="7"/>
        <v>4656.575</v>
      </c>
      <c r="K35" s="28">
        <f t="shared" si="8"/>
        <v>4832.1</v>
      </c>
      <c r="L35" s="34">
        <f t="shared" si="9"/>
        <v>5007.625</v>
      </c>
    </row>
    <row r="36" spans="1:12" ht="12.75">
      <c r="A36" s="4">
        <v>11</v>
      </c>
      <c r="B36" s="4" t="s">
        <v>43</v>
      </c>
      <c r="C36" s="4" t="s">
        <v>16</v>
      </c>
      <c r="D36" s="4" t="s">
        <v>25</v>
      </c>
      <c r="E36" s="6" t="s">
        <v>18</v>
      </c>
      <c r="F36" s="9">
        <v>1500</v>
      </c>
      <c r="G36" s="8">
        <v>0.085</v>
      </c>
      <c r="H36" s="28">
        <f t="shared" si="5"/>
        <v>1563.75</v>
      </c>
      <c r="I36" s="28">
        <f t="shared" si="6"/>
        <v>1627.5</v>
      </c>
      <c r="J36" s="28">
        <f t="shared" si="7"/>
        <v>1691.25</v>
      </c>
      <c r="K36" s="28">
        <f t="shared" si="8"/>
        <v>1755</v>
      </c>
      <c r="L36" s="34">
        <f t="shared" si="9"/>
        <v>1818.75</v>
      </c>
    </row>
    <row r="37" spans="1:12" ht="12.75">
      <c r="A37" s="4">
        <v>12</v>
      </c>
      <c r="B37" s="4" t="s">
        <v>44</v>
      </c>
      <c r="C37" s="4" t="s">
        <v>16</v>
      </c>
      <c r="D37" s="4" t="s">
        <v>25</v>
      </c>
      <c r="E37" s="6" t="s">
        <v>18</v>
      </c>
      <c r="F37" s="9">
        <v>1320</v>
      </c>
      <c r="G37" s="8">
        <v>0.085</v>
      </c>
      <c r="H37" s="28">
        <f t="shared" si="5"/>
        <v>1376.1</v>
      </c>
      <c r="I37" s="28">
        <f t="shared" si="6"/>
        <v>1432.2</v>
      </c>
      <c r="J37" s="28">
        <f t="shared" si="7"/>
        <v>1488.3</v>
      </c>
      <c r="K37" s="28">
        <f t="shared" si="8"/>
        <v>1544.4</v>
      </c>
      <c r="L37" s="34">
        <f t="shared" si="9"/>
        <v>1600.5</v>
      </c>
    </row>
    <row r="38" spans="1:12" ht="12.75">
      <c r="A38" s="4">
        <v>13</v>
      </c>
      <c r="B38" s="4" t="s">
        <v>45</v>
      </c>
      <c r="C38" s="4" t="s">
        <v>16</v>
      </c>
      <c r="D38" s="4" t="s">
        <v>25</v>
      </c>
      <c r="E38" s="6" t="s">
        <v>18</v>
      </c>
      <c r="F38" s="9">
        <v>8103</v>
      </c>
      <c r="G38" s="8">
        <v>0.085</v>
      </c>
      <c r="H38" s="28">
        <f t="shared" si="5"/>
        <v>8447.3775</v>
      </c>
      <c r="I38" s="28">
        <f t="shared" si="6"/>
        <v>8791.755</v>
      </c>
      <c r="J38" s="28">
        <f t="shared" si="7"/>
        <v>9136.1325</v>
      </c>
      <c r="K38" s="28">
        <f t="shared" si="8"/>
        <v>9480.510000000002</v>
      </c>
      <c r="L38" s="34">
        <f t="shared" si="9"/>
        <v>9824.887499999999</v>
      </c>
    </row>
    <row r="39" spans="1:12" ht="12.75">
      <c r="A39" s="4">
        <v>14</v>
      </c>
      <c r="B39" s="4" t="s">
        <v>46</v>
      </c>
      <c r="C39" s="4" t="s">
        <v>16</v>
      </c>
      <c r="D39" s="4" t="s">
        <v>17</v>
      </c>
      <c r="E39" s="6" t="s">
        <v>18</v>
      </c>
      <c r="F39" s="9">
        <v>6100</v>
      </c>
      <c r="G39" s="8">
        <v>0.085</v>
      </c>
      <c r="H39" s="28">
        <f t="shared" si="5"/>
        <v>6359.25</v>
      </c>
      <c r="I39" s="28">
        <f t="shared" si="6"/>
        <v>6618.5</v>
      </c>
      <c r="J39" s="28">
        <f t="shared" si="7"/>
        <v>6877.75</v>
      </c>
      <c r="K39" s="28">
        <f t="shared" si="8"/>
        <v>7137</v>
      </c>
      <c r="L39" s="34">
        <f t="shared" si="9"/>
        <v>7396.25</v>
      </c>
    </row>
    <row r="40" spans="1:12" ht="12.75">
      <c r="A40" s="4">
        <v>15</v>
      </c>
      <c r="B40" s="4" t="s">
        <v>47</v>
      </c>
      <c r="C40" s="4" t="s">
        <v>16</v>
      </c>
      <c r="D40" s="4" t="s">
        <v>25</v>
      </c>
      <c r="E40" s="6" t="s">
        <v>18</v>
      </c>
      <c r="F40" s="9">
        <v>1900</v>
      </c>
      <c r="G40" s="8">
        <v>0.085</v>
      </c>
      <c r="H40" s="28">
        <f t="shared" si="5"/>
        <v>1980.75</v>
      </c>
      <c r="I40" s="28">
        <f t="shared" si="6"/>
        <v>2061.5</v>
      </c>
      <c r="J40" s="28">
        <f t="shared" si="7"/>
        <v>2142.25</v>
      </c>
      <c r="K40" s="28">
        <f t="shared" si="8"/>
        <v>2223</v>
      </c>
      <c r="L40" s="34">
        <f t="shared" si="9"/>
        <v>2303.75</v>
      </c>
    </row>
    <row r="41" spans="1:12" ht="12.75">
      <c r="A41" s="4">
        <v>16</v>
      </c>
      <c r="B41" s="4" t="s">
        <v>48</v>
      </c>
      <c r="C41" s="4" t="s">
        <v>16</v>
      </c>
      <c r="D41" s="4" t="s">
        <v>25</v>
      </c>
      <c r="E41" s="6" t="s">
        <v>18</v>
      </c>
      <c r="F41" s="9">
        <v>2000</v>
      </c>
      <c r="G41" s="8">
        <v>0.085</v>
      </c>
      <c r="H41" s="28">
        <f t="shared" si="5"/>
        <v>2085</v>
      </c>
      <c r="I41" s="28">
        <f t="shared" si="6"/>
        <v>2170</v>
      </c>
      <c r="J41" s="28">
        <f t="shared" si="7"/>
        <v>2255</v>
      </c>
      <c r="K41" s="28">
        <f t="shared" si="8"/>
        <v>2340</v>
      </c>
      <c r="L41" s="34">
        <f t="shared" si="9"/>
        <v>2425</v>
      </c>
    </row>
    <row r="42" spans="1:12" ht="12.75">
      <c r="A42" s="4">
        <v>17</v>
      </c>
      <c r="B42" s="4" t="s">
        <v>49</v>
      </c>
      <c r="C42" s="4" t="s">
        <v>16</v>
      </c>
      <c r="D42" s="4" t="s">
        <v>17</v>
      </c>
      <c r="E42" s="6" t="s">
        <v>18</v>
      </c>
      <c r="F42" s="9">
        <v>2800</v>
      </c>
      <c r="G42" s="8">
        <v>0.085</v>
      </c>
      <c r="H42" s="28">
        <f t="shared" si="5"/>
        <v>2919</v>
      </c>
      <c r="I42" s="28">
        <f t="shared" si="6"/>
        <v>3038</v>
      </c>
      <c r="J42" s="28">
        <f t="shared" si="7"/>
        <v>3157</v>
      </c>
      <c r="K42" s="28">
        <f t="shared" si="8"/>
        <v>3276</v>
      </c>
      <c r="L42" s="34">
        <f t="shared" si="9"/>
        <v>3395</v>
      </c>
    </row>
    <row r="43" spans="1:12" ht="12.75">
      <c r="A43" s="4">
        <v>18</v>
      </c>
      <c r="B43" s="4" t="s">
        <v>50</v>
      </c>
      <c r="C43" s="4" t="s">
        <v>16</v>
      </c>
      <c r="D43" s="4" t="s">
        <v>17</v>
      </c>
      <c r="E43" s="6" t="s">
        <v>18</v>
      </c>
      <c r="F43" s="9">
        <v>5600</v>
      </c>
      <c r="G43" s="8">
        <v>0.085</v>
      </c>
      <c r="H43" s="28">
        <f t="shared" si="5"/>
        <v>5838</v>
      </c>
      <c r="I43" s="28">
        <f t="shared" si="6"/>
        <v>6076</v>
      </c>
      <c r="J43" s="28">
        <f t="shared" si="7"/>
        <v>6314</v>
      </c>
      <c r="K43" s="28">
        <f t="shared" si="8"/>
        <v>6552</v>
      </c>
      <c r="L43" s="34">
        <f t="shared" si="9"/>
        <v>6790</v>
      </c>
    </row>
    <row r="44" spans="1:12" ht="12.75">
      <c r="A44" s="10"/>
      <c r="B44" s="10"/>
      <c r="C44" s="10"/>
      <c r="D44" s="11"/>
      <c r="E44" s="12"/>
      <c r="F44" s="13"/>
      <c r="G44" s="14"/>
      <c r="H44" s="15"/>
      <c r="I44" s="15"/>
      <c r="J44" s="15"/>
      <c r="K44" s="15"/>
      <c r="L44" s="16"/>
    </row>
    <row r="45" spans="1:12" ht="12.75">
      <c r="A45" s="10"/>
      <c r="B45" s="10"/>
      <c r="C45" s="10"/>
      <c r="D45" s="11"/>
      <c r="E45" s="12"/>
      <c r="F45" s="13"/>
      <c r="G45" s="14"/>
      <c r="H45" s="15"/>
      <c r="I45" s="15"/>
      <c r="J45" s="15"/>
      <c r="K45" s="15"/>
      <c r="L45" s="16"/>
    </row>
    <row r="46" spans="1:12" ht="12.75">
      <c r="A46" s="31" t="s">
        <v>3</v>
      </c>
      <c r="B46" s="35"/>
      <c r="C46" s="35"/>
      <c r="D46" s="36"/>
      <c r="E46" s="37"/>
      <c r="F46" s="38"/>
      <c r="G46" s="39"/>
      <c r="H46" s="15"/>
      <c r="I46" s="15"/>
      <c r="J46" s="15"/>
      <c r="K46" s="15"/>
      <c r="L46" s="16"/>
    </row>
    <row r="47" spans="1:12" ht="30" customHeight="1">
      <c r="A47" s="40" t="s">
        <v>51</v>
      </c>
      <c r="B47" s="1" t="s">
        <v>52</v>
      </c>
      <c r="C47" s="1"/>
      <c r="D47" s="1"/>
      <c r="E47" s="1"/>
      <c r="F47" s="1"/>
      <c r="G47" s="1"/>
      <c r="H47" s="15"/>
      <c r="I47" s="15"/>
      <c r="J47" s="15"/>
      <c r="K47" s="15"/>
      <c r="L47" s="16"/>
    </row>
    <row r="48" spans="1:12" ht="18.75" customHeight="1">
      <c r="A48" s="40" t="s">
        <v>53</v>
      </c>
      <c r="B48" s="1" t="s">
        <v>54</v>
      </c>
      <c r="C48" s="1"/>
      <c r="D48" s="1"/>
      <c r="E48" s="1"/>
      <c r="F48" s="1"/>
      <c r="G48" s="1"/>
      <c r="H48" s="15"/>
      <c r="I48" s="15"/>
      <c r="J48" s="15"/>
      <c r="K48" s="15"/>
      <c r="L48" s="16"/>
    </row>
    <row r="49" spans="1:12" ht="29.25" customHeight="1">
      <c r="A49" s="17" t="s">
        <v>55</v>
      </c>
      <c r="B49" s="1" t="s">
        <v>81</v>
      </c>
      <c r="C49" s="1"/>
      <c r="D49" s="1"/>
      <c r="E49" s="1"/>
      <c r="F49" s="10"/>
      <c r="G49" s="14"/>
      <c r="H49" s="18"/>
      <c r="I49" s="18"/>
      <c r="J49" s="18"/>
      <c r="K49" s="18"/>
      <c r="L49" s="18"/>
    </row>
  </sheetData>
  <sheetProtection/>
  <mergeCells count="9">
    <mergeCell ref="B48:G48"/>
    <mergeCell ref="B49:E49"/>
    <mergeCell ref="H5:I5"/>
    <mergeCell ref="K5:L5"/>
    <mergeCell ref="E11:F11"/>
    <mergeCell ref="A9:L9"/>
    <mergeCell ref="A12:L12"/>
    <mergeCell ref="A25:L25"/>
    <mergeCell ref="B47:G47"/>
  </mergeCells>
  <printOptions/>
  <pageMargins left="0" right="0" top="0" bottom="0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C1">
      <selection activeCell="K10" sqref="K10"/>
    </sheetView>
  </sheetViews>
  <sheetFormatPr defaultColWidth="9.00390625" defaultRowHeight="12.75"/>
  <cols>
    <col min="1" max="1" width="6.00390625" style="0" customWidth="1"/>
    <col min="2" max="2" width="36.00390625" style="0" customWidth="1"/>
    <col min="3" max="9" width="15.625" style="0" customWidth="1"/>
  </cols>
  <sheetData>
    <row r="1" spans="1:9" ht="15">
      <c r="A1" s="19"/>
      <c r="B1" s="19"/>
      <c r="C1" s="19"/>
      <c r="D1" s="19"/>
      <c r="E1" s="19"/>
      <c r="F1" s="19"/>
      <c r="G1" s="19"/>
      <c r="H1" s="19"/>
      <c r="I1" s="20" t="s">
        <v>5</v>
      </c>
    </row>
    <row r="2" spans="1:9" ht="15">
      <c r="A2" s="19"/>
      <c r="B2" s="19"/>
      <c r="C2" s="19"/>
      <c r="D2" s="19"/>
      <c r="E2" s="19"/>
      <c r="F2" s="19"/>
      <c r="G2" s="19"/>
      <c r="H2" s="19"/>
      <c r="I2" s="20" t="s">
        <v>65</v>
      </c>
    </row>
    <row r="3" spans="1:9" ht="15">
      <c r="A3" s="19"/>
      <c r="B3" s="19"/>
      <c r="C3" s="19"/>
      <c r="D3" s="19"/>
      <c r="E3" s="19"/>
      <c r="F3" s="19"/>
      <c r="G3" s="19"/>
      <c r="H3" s="19"/>
      <c r="I3" s="20" t="s">
        <v>82</v>
      </c>
    </row>
    <row r="4" spans="1:9" ht="12.75">
      <c r="A4" s="19"/>
      <c r="B4" s="19"/>
      <c r="C4" s="19"/>
      <c r="D4" s="19"/>
      <c r="E4" s="19"/>
      <c r="F4" s="19"/>
      <c r="G4" s="19"/>
      <c r="H4" s="19"/>
      <c r="I4" s="19"/>
    </row>
    <row r="5" spans="1:9" ht="31.5">
      <c r="A5" s="19"/>
      <c r="B5" s="19"/>
      <c r="C5" s="19"/>
      <c r="D5" s="19"/>
      <c r="E5" s="21" t="s">
        <v>1</v>
      </c>
      <c r="F5" s="52" t="s">
        <v>63</v>
      </c>
      <c r="G5" s="52"/>
      <c r="H5" s="22"/>
      <c r="I5" s="23" t="s">
        <v>64</v>
      </c>
    </row>
    <row r="6" spans="1:9" ht="12.75">
      <c r="A6" s="19"/>
      <c r="B6" s="19"/>
      <c r="C6" s="19"/>
      <c r="D6" s="19"/>
      <c r="E6" s="19"/>
      <c r="F6" s="19"/>
      <c r="G6" s="19"/>
      <c r="H6" s="19"/>
      <c r="I6" s="19"/>
    </row>
    <row r="7" spans="1:9" ht="12.75">
      <c r="A7" s="46" t="s">
        <v>58</v>
      </c>
      <c r="B7" s="46"/>
      <c r="C7" s="46"/>
      <c r="D7" s="46"/>
      <c r="E7" s="46"/>
      <c r="F7" s="46"/>
      <c r="G7" s="46"/>
      <c r="H7" s="46"/>
      <c r="I7" s="46"/>
    </row>
    <row r="9" spans="1:9" ht="38.25">
      <c r="A9" s="4" t="s">
        <v>0</v>
      </c>
      <c r="B9" s="4" t="s">
        <v>2</v>
      </c>
      <c r="C9" s="24" t="s">
        <v>57</v>
      </c>
      <c r="D9" s="25" t="s">
        <v>80</v>
      </c>
      <c r="E9" s="25" t="s">
        <v>9</v>
      </c>
      <c r="F9" s="25" t="s">
        <v>10</v>
      </c>
      <c r="G9" s="25" t="s">
        <v>11</v>
      </c>
      <c r="H9" s="25" t="s">
        <v>12</v>
      </c>
      <c r="I9" s="25" t="s">
        <v>13</v>
      </c>
    </row>
    <row r="10" spans="1:9" ht="25.5">
      <c r="A10" s="4">
        <v>1</v>
      </c>
      <c r="B10" s="26" t="s">
        <v>76</v>
      </c>
      <c r="C10" s="27">
        <v>947.7712693799999</v>
      </c>
      <c r="D10" s="8">
        <v>0.085</v>
      </c>
      <c r="E10" s="28">
        <f>C10+C10/2*D10</f>
        <v>988.0515483286499</v>
      </c>
      <c r="F10" s="28">
        <f>C10+C10*2/3*D10+C10/3*D10</f>
        <v>1028.3318272773</v>
      </c>
      <c r="G10" s="28">
        <f>C10+C10*3/4*D10+C10*2/4*D10+C10*1/4*D10</f>
        <v>1068.61210622595</v>
      </c>
      <c r="H10" s="28">
        <f>C10+C10*4/5*D10+C10*3/5*D10+C10*2/5*D10+C10*1/5*D10</f>
        <v>1108.8923851746</v>
      </c>
      <c r="I10" s="34">
        <f>C10+C10*5/6*D10+C10*4/6*D10+C10*3/6*D10+C10*2/6*D10+C10*1/6*D10</f>
        <v>1149.17266412325</v>
      </c>
    </row>
    <row r="11" spans="1:9" ht="38.25">
      <c r="A11" s="4">
        <v>2</v>
      </c>
      <c r="B11" s="26" t="s">
        <v>74</v>
      </c>
      <c r="C11" s="27">
        <v>2541.2048521200004</v>
      </c>
      <c r="D11" s="8">
        <v>0.085</v>
      </c>
      <c r="E11" s="28">
        <f aca="true" t="shared" si="0" ref="E11:E20">C11+C11/2*D11</f>
        <v>2649.2060583351004</v>
      </c>
      <c r="F11" s="28">
        <f aca="true" t="shared" si="1" ref="F11:F20">C11+C11*2/3*D11+C11/3*D11</f>
        <v>2757.2072645502003</v>
      </c>
      <c r="G11" s="28">
        <f aca="true" t="shared" si="2" ref="G11:G20">C11+C11*3/4*D11+C11*2/4*D11+C11*1/4*D11</f>
        <v>2865.2084707653003</v>
      </c>
      <c r="H11" s="28">
        <f aca="true" t="shared" si="3" ref="H11:H20">C11+C11*4/5*D11+C11*3/5*D11+C11*2/5*D11+C11*1/5*D11</f>
        <v>2973.2096769804007</v>
      </c>
      <c r="I11" s="34">
        <f aca="true" t="shared" si="4" ref="I11:I20">C11+C11*5/6*D11+C11*4/6*D11+C11*3/6*D11+C11*2/6*D11+C11*1/6*D11</f>
        <v>3081.2108831955006</v>
      </c>
    </row>
    <row r="12" spans="1:9" ht="38.25">
      <c r="A12" s="4">
        <v>3</v>
      </c>
      <c r="B12" s="26" t="s">
        <v>77</v>
      </c>
      <c r="C12" s="27">
        <v>2700.1675502999997</v>
      </c>
      <c r="D12" s="8">
        <v>0.085</v>
      </c>
      <c r="E12" s="28">
        <f t="shared" si="0"/>
        <v>2814.9246711877495</v>
      </c>
      <c r="F12" s="28">
        <f t="shared" si="1"/>
        <v>2929.6817920754997</v>
      </c>
      <c r="G12" s="28">
        <f t="shared" si="2"/>
        <v>3044.4389129632495</v>
      </c>
      <c r="H12" s="28">
        <f t="shared" si="3"/>
        <v>3159.196033851</v>
      </c>
      <c r="I12" s="34">
        <f t="shared" si="4"/>
        <v>3273.9531547387496</v>
      </c>
    </row>
    <row r="13" spans="1:9" ht="38.25">
      <c r="A13" s="4">
        <v>4</v>
      </c>
      <c r="B13" s="26" t="s">
        <v>4</v>
      </c>
      <c r="C13" s="27">
        <v>3877.35077466</v>
      </c>
      <c r="D13" s="29">
        <v>0.085</v>
      </c>
      <c r="E13" s="28">
        <f t="shared" si="0"/>
        <v>4042.13818258305</v>
      </c>
      <c r="F13" s="28">
        <f t="shared" si="1"/>
        <v>4206.9255905061</v>
      </c>
      <c r="G13" s="28">
        <f t="shared" si="2"/>
        <v>4371.71299842915</v>
      </c>
      <c r="H13" s="28">
        <f t="shared" si="3"/>
        <v>4536.500406352199</v>
      </c>
      <c r="I13" s="34">
        <f t="shared" si="4"/>
        <v>4701.28781427525</v>
      </c>
    </row>
    <row r="14" spans="1:9" ht="25.5">
      <c r="A14" s="4">
        <v>5</v>
      </c>
      <c r="B14" s="26" t="s">
        <v>69</v>
      </c>
      <c r="C14" s="27">
        <v>3056.0361959400007</v>
      </c>
      <c r="D14" s="8">
        <v>0.085</v>
      </c>
      <c r="E14" s="28">
        <f t="shared" si="0"/>
        <v>3185.9177342674507</v>
      </c>
      <c r="F14" s="28">
        <f t="shared" si="1"/>
        <v>3315.7992725949007</v>
      </c>
      <c r="G14" s="28">
        <f t="shared" si="2"/>
        <v>3445.680810922351</v>
      </c>
      <c r="H14" s="28">
        <f t="shared" si="3"/>
        <v>3575.5623492498007</v>
      </c>
      <c r="I14" s="34">
        <f t="shared" si="4"/>
        <v>3705.4438875772507</v>
      </c>
    </row>
    <row r="15" spans="1:9" ht="12.75">
      <c r="A15" s="4">
        <v>6</v>
      </c>
      <c r="B15" s="26" t="s">
        <v>72</v>
      </c>
      <c r="C15" s="27">
        <v>1295.77068972</v>
      </c>
      <c r="D15" s="8">
        <v>0.085</v>
      </c>
      <c r="E15" s="28">
        <f t="shared" si="0"/>
        <v>1350.8409440331002</v>
      </c>
      <c r="F15" s="28">
        <f t="shared" si="1"/>
        <v>1405.9111983462</v>
      </c>
      <c r="G15" s="28">
        <f t="shared" si="2"/>
        <v>1460.9814526593</v>
      </c>
      <c r="H15" s="28">
        <f t="shared" si="3"/>
        <v>1516.0517069724</v>
      </c>
      <c r="I15" s="34">
        <f t="shared" si="4"/>
        <v>1571.1219612855002</v>
      </c>
    </row>
    <row r="16" spans="1:9" ht="38.25">
      <c r="A16" s="4">
        <v>7</v>
      </c>
      <c r="B16" s="30" t="s">
        <v>75</v>
      </c>
      <c r="C16" s="27">
        <v>1214.28642456</v>
      </c>
      <c r="D16" s="8">
        <v>0.085</v>
      </c>
      <c r="E16" s="28">
        <f t="shared" si="0"/>
        <v>1265.8935976038</v>
      </c>
      <c r="F16" s="28">
        <f t="shared" si="1"/>
        <v>1317.5007706476</v>
      </c>
      <c r="G16" s="28">
        <f t="shared" si="2"/>
        <v>1369.1079436914</v>
      </c>
      <c r="H16" s="28">
        <f t="shared" si="3"/>
        <v>1420.7151167352</v>
      </c>
      <c r="I16" s="34">
        <f t="shared" si="4"/>
        <v>1472.322289779</v>
      </c>
    </row>
    <row r="17" spans="1:9" ht="38.25">
      <c r="A17" s="4">
        <v>8</v>
      </c>
      <c r="B17" s="26" t="s">
        <v>78</v>
      </c>
      <c r="C17" s="27">
        <v>1203.3804598200002</v>
      </c>
      <c r="D17" s="8">
        <v>0.085</v>
      </c>
      <c r="E17" s="28">
        <f t="shared" si="0"/>
        <v>1254.52412936235</v>
      </c>
      <c r="F17" s="28">
        <f t="shared" si="1"/>
        <v>1305.6677989047002</v>
      </c>
      <c r="G17" s="28">
        <f t="shared" si="2"/>
        <v>1356.8114684470502</v>
      </c>
      <c r="H17" s="28">
        <f t="shared" si="3"/>
        <v>1407.9551379894</v>
      </c>
      <c r="I17" s="34">
        <f t="shared" si="4"/>
        <v>1459.0988075317503</v>
      </c>
    </row>
    <row r="18" spans="1:9" ht="25.5">
      <c r="A18" s="4">
        <v>9</v>
      </c>
      <c r="B18" s="26" t="s">
        <v>71</v>
      </c>
      <c r="C18" s="27">
        <v>1596.5109295200002</v>
      </c>
      <c r="D18" s="8">
        <v>0.085</v>
      </c>
      <c r="E18" s="28">
        <f t="shared" si="0"/>
        <v>1664.3626440246003</v>
      </c>
      <c r="F18" s="28">
        <f t="shared" si="1"/>
        <v>1732.2143585292001</v>
      </c>
      <c r="G18" s="28">
        <f t="shared" si="2"/>
        <v>1800.0660730338002</v>
      </c>
      <c r="H18" s="28">
        <f t="shared" si="3"/>
        <v>1867.9177875384003</v>
      </c>
      <c r="I18" s="34">
        <f t="shared" si="4"/>
        <v>1935.769502043</v>
      </c>
    </row>
    <row r="19" spans="1:9" ht="25.5">
      <c r="A19" s="4">
        <v>10</v>
      </c>
      <c r="B19" s="26" t="s">
        <v>70</v>
      </c>
      <c r="C19" s="27">
        <v>1102.4376784200003</v>
      </c>
      <c r="D19" s="8">
        <v>0.085</v>
      </c>
      <c r="E19" s="28">
        <f t="shared" si="0"/>
        <v>1149.2912797528504</v>
      </c>
      <c r="F19" s="28">
        <f t="shared" si="1"/>
        <v>1196.1448810857003</v>
      </c>
      <c r="G19" s="28">
        <f t="shared" si="2"/>
        <v>1242.9984824185503</v>
      </c>
      <c r="H19" s="28">
        <f t="shared" si="3"/>
        <v>1289.8520837514002</v>
      </c>
      <c r="I19" s="34">
        <f t="shared" si="4"/>
        <v>1336.7056850842505</v>
      </c>
    </row>
    <row r="20" spans="1:9" ht="38.25">
      <c r="A20" s="4">
        <v>11</v>
      </c>
      <c r="B20" s="26" t="s">
        <v>73</v>
      </c>
      <c r="C20" s="27">
        <v>1231.3263526199999</v>
      </c>
      <c r="D20" s="8">
        <v>0.085</v>
      </c>
      <c r="E20" s="28">
        <f t="shared" si="0"/>
        <v>1283.6577226063498</v>
      </c>
      <c r="F20" s="28">
        <f t="shared" si="1"/>
        <v>1335.9890925926998</v>
      </c>
      <c r="G20" s="28">
        <f t="shared" si="2"/>
        <v>1388.32046257905</v>
      </c>
      <c r="H20" s="28">
        <f t="shared" si="3"/>
        <v>1440.6518325654</v>
      </c>
      <c r="I20" s="34">
        <f t="shared" si="4"/>
        <v>1492.9832025517499</v>
      </c>
    </row>
    <row r="22" spans="1:5" ht="12.75">
      <c r="A22" s="31" t="s">
        <v>3</v>
      </c>
      <c r="B22" s="31"/>
      <c r="C22" s="31"/>
      <c r="D22" s="31"/>
      <c r="E22" s="32"/>
    </row>
    <row r="23" spans="1:5" ht="12.75">
      <c r="A23" s="31" t="s">
        <v>51</v>
      </c>
      <c r="B23" s="31" t="s">
        <v>79</v>
      </c>
      <c r="C23" s="31"/>
      <c r="D23" s="31"/>
      <c r="E23" s="32"/>
    </row>
    <row r="24" spans="1:5" ht="27.75" customHeight="1">
      <c r="A24" s="33" t="s">
        <v>53</v>
      </c>
      <c r="B24" s="1" t="s">
        <v>81</v>
      </c>
      <c r="C24" s="1"/>
      <c r="D24" s="1"/>
      <c r="E24" s="1"/>
    </row>
    <row r="25" spans="1:5" ht="12.75">
      <c r="A25" s="31" t="s">
        <v>66</v>
      </c>
      <c r="B25" s="31"/>
      <c r="C25" s="31"/>
      <c r="D25" s="31"/>
      <c r="E25" s="32"/>
    </row>
    <row r="26" spans="1:5" ht="12.75">
      <c r="A26" s="31" t="s">
        <v>67</v>
      </c>
      <c r="B26" s="32"/>
      <c r="C26" s="32"/>
      <c r="D26" s="32"/>
      <c r="E26" s="32"/>
    </row>
    <row r="27" spans="1:5" ht="12.75">
      <c r="A27" s="31" t="s">
        <v>68</v>
      </c>
      <c r="B27" s="32"/>
      <c r="C27" s="32"/>
      <c r="D27" s="32"/>
      <c r="E27" s="32"/>
    </row>
  </sheetData>
  <sheetProtection/>
  <mergeCells count="3">
    <mergeCell ref="F5:G5"/>
    <mergeCell ref="A7:I7"/>
    <mergeCell ref="B24:E24"/>
  </mergeCells>
  <printOptions/>
  <pageMargins left="0.59" right="0" top="0.7874015748031497" bottom="0" header="0.5118110236220472" footer="0.31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User</cp:lastModifiedBy>
  <cp:lastPrinted>2017-10-06T11:53:00Z</cp:lastPrinted>
  <dcterms:created xsi:type="dcterms:W3CDTF">2017-09-28T08:13:24Z</dcterms:created>
  <dcterms:modified xsi:type="dcterms:W3CDTF">2017-10-17T05:02:27Z</dcterms:modified>
  <cp:category/>
  <cp:version/>
  <cp:contentType/>
  <cp:contentStatus/>
</cp:coreProperties>
</file>