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2" activeTab="4"/>
  </bookViews>
  <sheets>
    <sheet name="Лист1" sheetId="1" r:id="rId1"/>
    <sheet name="прилож 1" sheetId="2" r:id="rId2"/>
    <sheet name="раздел 2" sheetId="3" r:id="rId3"/>
    <sheet name="раздел 3 2016" sheetId="4" r:id="rId4"/>
    <sheet name="разд 3 2017" sheetId="5" r:id="rId5"/>
    <sheet name="раздел 3 2018" sheetId="6" r:id="rId6"/>
    <sheet name="раздел 3 2019" sheetId="7" r:id="rId7"/>
    <sheet name="раздел 1 план прин ос" sheetId="8" r:id="rId8"/>
    <sheet name="разд 1 план прин ос по кв" sheetId="9" r:id="rId9"/>
    <sheet name="пост под напряж" sheetId="10" r:id="rId10"/>
    <sheet name="план ввода" sheetId="11" r:id="rId11"/>
    <sheet name="источн финансир" sheetId="12" r:id="rId12"/>
  </sheets>
  <definedNames>
    <definedName name="_xlnm.Print_Area" localSheetId="11">'источн финансир'!$A$1:$G$48</definedName>
    <definedName name="_xlnm.Print_Area" localSheetId="10">'план ввода'!$A$1:$AS$40</definedName>
    <definedName name="_xlnm.Print_Area" localSheetId="9">'пост под напряж'!$A$1:$AA$42</definedName>
    <definedName name="_xlnm.Print_Area" localSheetId="1">'прилож 1'!$A$1:$AI$79</definedName>
    <definedName name="_xlnm.Print_Area" localSheetId="8">'разд 1 план прин ос по кв'!$A$4:$AL$36</definedName>
    <definedName name="_xlnm.Print_Area" localSheetId="4">'разд 3 2017'!$A$1:$X$22</definedName>
    <definedName name="_xlnm.Print_Area" localSheetId="7">'раздел 1 план прин ос'!$A$1:$AM$43</definedName>
    <definedName name="_xlnm.Print_Area" localSheetId="2">'раздел 2'!$A$1:$R$39</definedName>
    <definedName name="_xlnm.Print_Area" localSheetId="5">'раздел 3 2018'!$A$1:$AA$23</definedName>
    <definedName name="_xlnm.Print_Area" localSheetId="6">'раздел 3 2019'!$A$1:$AA$26</definedName>
  </definedNames>
  <calcPr fullCalcOnLoad="1"/>
</workbook>
</file>

<file path=xl/sharedStrings.xml><?xml version="1.0" encoding="utf-8"?>
<sst xmlns="http://schemas.openxmlformats.org/spreadsheetml/2006/main" count="3372" uniqueCount="461">
  <si>
    <t>Перечни инвестиционных проектов</t>
  </si>
  <si>
    <t>Раздел 1. План финансирования капитальных вложений</t>
  </si>
  <si>
    <t>по инвестиционным проектам</t>
  </si>
  <si>
    <t>полное наименование субъекта электроэнергетики</t>
  </si>
  <si>
    <t>Номер группы инвестиционных проектов</t>
  </si>
  <si>
    <t>Наименование инвестиционного проекта (наименование группы инвестиционных проектов)</t>
  </si>
  <si>
    <t>Идентификатор инвестиционного проекта</t>
  </si>
  <si>
    <t>Год начала реализации инвестиционного проекта</t>
  </si>
  <si>
    <t>Год окончания реализации инвестиционного проекта</t>
  </si>
  <si>
    <t>Полная сметная стоимость инвестиционного проекта в соответствии с утвержденной проектной документацией</t>
  </si>
  <si>
    <t>Оценка полной стоимости инвестиционного проекта в прогнозных ценах соответствующих лет, млн рублей (с НДС)</t>
  </si>
  <si>
    <t>Остаток финансирования капитальных вложений в прогнозных ценах соответствующих лет, млн рублей (с НДС)</t>
  </si>
  <si>
    <t>Финансирование капитальных вложений в прогнозных ценах соответствующих лет, млн рублей (с НДС)</t>
  </si>
  <si>
    <t>План</t>
  </si>
  <si>
    <t>Итого (план)</t>
  </si>
  <si>
    <t>в базисном уровне цен, млн рублей (с НДС)</t>
  </si>
  <si>
    <t>в ценах, сложившихся со времени составления сметной документации, млн. рублей (с НДС)</t>
  </si>
  <si>
    <t>месяц и год составления сметной документации</t>
  </si>
  <si>
    <t>Общий объем финансирования, 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</si>
  <si>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</si>
  <si>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</si>
  <si>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</si>
  <si>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</si>
  <si>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Раздел 2. План освоения капитальных вложений</t>
  </si>
  <si>
    <t>Наименование инвестиционного проекта (группы инвестиционных проектов)</t>
  </si>
  <si>
    <t>Полная сметная стоимость инвестиционного проекта в соответствии с утвержденной проектной документацией в базисном уровне цен, млн рублей (без НДС)</t>
  </si>
  <si>
    <t>Оценка полной стоимости в прогнозных ценах соответствующих лет, млн рублей (без НДС)</t>
  </si>
  <si>
    <t>Остаток освоения капитальных вложений, млн рублей (без НДС)</t>
  </si>
  <si>
    <t>Всего, в т.ч.:</t>
  </si>
  <si>
    <t>проектно-изыскательские работы</t>
  </si>
  <si>
    <t>строительные работы, реконструкция, монтаж оборудования</t>
  </si>
  <si>
    <t>оборудование</t>
  </si>
  <si>
    <t>прочие затраты</t>
  </si>
  <si>
    <t>в базисном уровне цен</t>
  </si>
  <si>
    <t>в прогнозных ценах соответствующих лет</t>
  </si>
  <si>
    <t>Утвержденный план</t>
  </si>
  <si>
    <t>Раздел 3. Цели реализации инвестиционных проектов сетевой</t>
  </si>
  <si>
    <t>Цели реализации инвестиционных проектов и плановые значения количественных показателей, характеризующие достижение таких целей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</si>
  <si>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</si>
  <si>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</si>
  <si>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>Повышение надежности оказываемых услуг в сфере электроэнергетики</t>
  </si>
  <si>
    <t>Повышение качества оказываемых услуг в сфере электроэнергетики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</si>
  <si>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</si>
  <si>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</si>
  <si>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</si>
  <si>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>и нематериальных активов к бухгалтерскому учету</t>
  </si>
  <si>
    <t>Первоначальная стоимость принимаемых к учету основных средств и нематериальных активов, млн рублей (без НДС)</t>
  </si>
  <si>
    <t>Итого</t>
  </si>
  <si>
    <t>нематериальные активы</t>
  </si>
  <si>
    <t>основные средства</t>
  </si>
  <si>
    <t>млн рублей (без НДС)</t>
  </si>
  <si>
    <t>МВ x А &lt;6&gt;</t>
  </si>
  <si>
    <t>Мвар &lt;6&gt;</t>
  </si>
  <si>
    <t>км ЛЭП &lt;6&gt;</t>
  </si>
  <si>
    <t>МВт &lt;6&gt;</t>
  </si>
  <si>
    <t>Другое &lt;6&gt;</t>
  </si>
  <si>
    <t>План ввода основных средств</t>
  </si>
  <si>
    <t>Раздел 1. План принятия основных</t>
  </si>
  <si>
    <t>средств и нематериальных активов к бухгалтерскому учету</t>
  </si>
  <si>
    <t>I кв.</t>
  </si>
  <si>
    <t>II кв.</t>
  </si>
  <si>
    <t>III кв.</t>
  </si>
  <si>
    <t>IV кв.</t>
  </si>
  <si>
    <t>Итого утвержденный план за год</t>
  </si>
  <si>
    <t>МВ x А &lt;4&gt;</t>
  </si>
  <si>
    <t>Мвар &lt;4&gt;</t>
  </si>
  <si>
    <t>км ЛЭП &lt;4&gt;</t>
  </si>
  <si>
    <t>МВт &lt;4&gt;</t>
  </si>
  <si>
    <t>Другое &lt;4&gt;</t>
  </si>
  <si>
    <t>Плановые показатели реализации инвестиционной программы</t>
  </si>
  <si>
    <t>Раздел 1. Постановка объектов электросетевого хозяйства</t>
  </si>
  <si>
    <t>под напряжение и (или) включение объектов капитального</t>
  </si>
  <si>
    <t>строительства для проведения пусконаладочных работ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</si>
  <si>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</si>
  <si>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>Квартал</t>
  </si>
  <si>
    <t>Раздел 2. Ввод объектов инвестиционной деятельности</t>
  </si>
  <si>
    <t>(мощностей) в эксплуатацию</t>
  </si>
  <si>
    <t>Характеристики объекта электроэнергетики (объекта инвестиционной деятельности)</t>
  </si>
  <si>
    <t>Ввод объектов инвестиционной деятельности (мощностей) в эксплуатацию</t>
  </si>
  <si>
    <t>Раздел 3. Источники финансирования инвестиционной</t>
  </si>
  <si>
    <t>наименование субъекта Российской Федерации</t>
  </si>
  <si>
    <t>N п/п</t>
  </si>
  <si>
    <t>Показатель</t>
  </si>
  <si>
    <r>
      <t>Источники финансирования инвестиционной программы всего (</t>
    </r>
    <r>
      <rPr>
        <sz val="11"/>
        <color indexed="12"/>
        <rFont val="Calibri"/>
        <family val="2"/>
      </rPr>
      <t>I</t>
    </r>
    <r>
      <rPr>
        <sz val="11"/>
        <color indexed="8"/>
        <rFont val="Calibri"/>
        <family val="2"/>
      </rPr>
      <t xml:space="preserve"> + </t>
    </r>
    <r>
      <rPr>
        <sz val="11"/>
        <color indexed="12"/>
        <rFont val="Calibri"/>
        <family val="2"/>
      </rPr>
      <t>II</t>
    </r>
    <r>
      <rPr>
        <sz val="11"/>
        <color indexed="8"/>
        <rFont val="Calibri"/>
        <family val="2"/>
      </rPr>
      <t>), в том числе:</t>
    </r>
  </si>
  <si>
    <t>I</t>
  </si>
  <si>
    <t>Собственные средства всего, в том числе:</t>
  </si>
  <si>
    <t>Прибыль, направляемая на инвестиции, в том числе:</t>
  </si>
  <si>
    <t>инвестиционная составляющая в тарифах, в том числе:</t>
  </si>
  <si>
    <t>1.1.1.1</t>
  </si>
  <si>
    <t>прибыль от продажи электрической энергии (мощности) по нерегулируемым ценам</t>
  </si>
  <si>
    <t>прибыль от технологического присоединения, в том числе:</t>
  </si>
  <si>
    <t>1.1.3.1</t>
  </si>
  <si>
    <t>от технологического присоединения объектов по производству электрической энергии</t>
  </si>
  <si>
    <t>1.1.3.2</t>
  </si>
  <si>
    <t>от технологического присоединения потребителей электрической энергии</t>
  </si>
  <si>
    <t>прочая прибыль</t>
  </si>
  <si>
    <t>Амортизация основных средств всего, в том числе:</t>
  </si>
  <si>
    <t>амортизация, учтенная в тарифах, всего, в том числе:</t>
  </si>
  <si>
    <t>1.2.1.1</t>
  </si>
  <si>
    <t>прочая амортизация</t>
  </si>
  <si>
    <t>недоиспользованная амортизация прошлых лет всего, в том числе:</t>
  </si>
  <si>
    <t>Возврат налога на добавленную стоимость</t>
  </si>
  <si>
    <t>Прочие собственные средства всего, в том числе:</t>
  </si>
  <si>
    <t>средства дополнительной эмиссии акций</t>
  </si>
  <si>
    <t>II</t>
  </si>
  <si>
    <t>Привлеченные средства, всего, в том числе:</t>
  </si>
  <si>
    <t>Кредиты</t>
  </si>
  <si>
    <t>Облигационные займы</t>
  </si>
  <si>
    <t>Векселя</t>
  </si>
  <si>
    <t>Займы организаций</t>
  </si>
  <si>
    <t>Бюджетное финансирование, всего, в том числе:</t>
  </si>
  <si>
    <t>средства федерального бюджета, всего, в том числе:</t>
  </si>
  <si>
    <t>2.5.1.1</t>
  </si>
  <si>
    <t>средства федерального бюджета, недоиспользованные в прошлых периодах</t>
  </si>
  <si>
    <t>средства консолидированного бюджета субъекта Российской Федерации, всего, в том числе:</t>
  </si>
  <si>
    <t>2.5.2.1</t>
  </si>
  <si>
    <t>средства консолидированного бюджета субъекта Российской Федерации, недоиспользованные в прошлых периодах</t>
  </si>
  <si>
    <t>Использование лизинга</t>
  </si>
  <si>
    <t>Прочие привлеченные средства</t>
  </si>
  <si>
    <t xml:space="preserve"> 11.1</t>
  </si>
  <si>
    <t xml:space="preserve"> 11.2</t>
  </si>
  <si>
    <t xml:space="preserve"> 11.3</t>
  </si>
  <si>
    <t xml:space="preserve"> 11.4</t>
  </si>
  <si>
    <t xml:space="preserve"> 11.5</t>
  </si>
  <si>
    <t xml:space="preserve"> 11.6</t>
  </si>
  <si>
    <t xml:space="preserve"> 11.7</t>
  </si>
  <si>
    <t xml:space="preserve"> 11.8</t>
  </si>
  <si>
    <t xml:space="preserve"> 11.9</t>
  </si>
  <si>
    <t xml:space="preserve"> 11.10</t>
  </si>
  <si>
    <t xml:space="preserve"> 11.11</t>
  </si>
  <si>
    <t xml:space="preserve"> 11.12</t>
  </si>
  <si>
    <t xml:space="preserve"> 11.13</t>
  </si>
  <si>
    <t xml:space="preserve"> 11.14</t>
  </si>
  <si>
    <t xml:space="preserve"> 11.15</t>
  </si>
  <si>
    <t>0</t>
  </si>
  <si>
    <t>ВСЕГО по инвестиционной программе, в том числе: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</si>
  <si>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</si>
  <si>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</si>
  <si>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</si>
  <si>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</si>
  <si>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</si>
  <si>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</si>
  <si>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</si>
  <si>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</si>
  <si>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</si>
  <si>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Утвержденный план года 2017</t>
  </si>
  <si>
    <t>Утвержденный план года 2018</t>
  </si>
  <si>
    <t>Утвержденный план года 2019</t>
  </si>
  <si>
    <t xml:space="preserve"> 14.1</t>
  </si>
  <si>
    <t xml:space="preserve"> 14.2</t>
  </si>
  <si>
    <t xml:space="preserve"> 14.3</t>
  </si>
  <si>
    <t xml:space="preserve"> 4.1</t>
  </si>
  <si>
    <t xml:space="preserve"> 4.2</t>
  </si>
  <si>
    <t xml:space="preserve"> 4.3</t>
  </si>
  <si>
    <t xml:space="preserve"> 5.1</t>
  </si>
  <si>
    <t xml:space="preserve"> 5.2</t>
  </si>
  <si>
    <t xml:space="preserve"> 5.3</t>
  </si>
  <si>
    <t xml:space="preserve"> 6.1</t>
  </si>
  <si>
    <t xml:space="preserve"> 6.2</t>
  </si>
  <si>
    <t xml:space="preserve"> 6.3</t>
  </si>
  <si>
    <t xml:space="preserve"> 7.1</t>
  </si>
  <si>
    <t xml:space="preserve"> 7.2</t>
  </si>
  <si>
    <t xml:space="preserve"> 7.3</t>
  </si>
  <si>
    <t xml:space="preserve"> 8.1</t>
  </si>
  <si>
    <t xml:space="preserve"> 8.2</t>
  </si>
  <si>
    <t xml:space="preserve"> 8.3</t>
  </si>
  <si>
    <t xml:space="preserve"> 9.1</t>
  </si>
  <si>
    <t xml:space="preserve"> 9.2</t>
  </si>
  <si>
    <t xml:space="preserve"> 9.3</t>
  </si>
  <si>
    <t xml:space="preserve"> 10.1</t>
  </si>
  <si>
    <t xml:space="preserve"> 10.2</t>
  </si>
  <si>
    <t xml:space="preserve"> 10.3</t>
  </si>
  <si>
    <t xml:space="preserve">организации на 2017год </t>
  </si>
  <si>
    <t>нд</t>
  </si>
  <si>
    <t xml:space="preserve">организации на 2018год </t>
  </si>
  <si>
    <t xml:space="preserve"> 5.1.1</t>
  </si>
  <si>
    <t xml:space="preserve"> 5.1.2</t>
  </si>
  <si>
    <t xml:space="preserve"> 5.1.3</t>
  </si>
  <si>
    <t xml:space="preserve"> 5.1.4</t>
  </si>
  <si>
    <t xml:space="preserve"> 5.1.5</t>
  </si>
  <si>
    <t xml:space="preserve"> 5.1.6</t>
  </si>
  <si>
    <t xml:space="preserve"> 5.1.7</t>
  </si>
  <si>
    <t xml:space="preserve"> 5.2.1</t>
  </si>
  <si>
    <t xml:space="preserve"> 5.2.2</t>
  </si>
  <si>
    <t xml:space="preserve"> 5.2.3</t>
  </si>
  <si>
    <t xml:space="preserve"> 5.2.4</t>
  </si>
  <si>
    <t xml:space="preserve"> 5.2.5</t>
  </si>
  <si>
    <t xml:space="preserve"> 5.2.6</t>
  </si>
  <si>
    <t xml:space="preserve"> 5.2.7</t>
  </si>
  <si>
    <t xml:space="preserve"> 5.3.1</t>
  </si>
  <si>
    <t xml:space="preserve"> 5.3.2</t>
  </si>
  <si>
    <t xml:space="preserve"> 5.3.3</t>
  </si>
  <si>
    <t xml:space="preserve"> 5.3.4</t>
  </si>
  <si>
    <t xml:space="preserve"> 5.3.5</t>
  </si>
  <si>
    <t xml:space="preserve"> 5.3.6</t>
  </si>
  <si>
    <t xml:space="preserve"> 5.3.7</t>
  </si>
  <si>
    <t xml:space="preserve"> 6.1.3</t>
  </si>
  <si>
    <t xml:space="preserve"> 6.1.1</t>
  </si>
  <si>
    <t xml:space="preserve"> 6.1.2</t>
  </si>
  <si>
    <t xml:space="preserve"> 6.1.4</t>
  </si>
  <si>
    <t xml:space="preserve"> 6.1.5</t>
  </si>
  <si>
    <t xml:space="preserve"> 6.1.6</t>
  </si>
  <si>
    <t xml:space="preserve"> 6.1.7</t>
  </si>
  <si>
    <t xml:space="preserve">ввода основных средств </t>
  </si>
  <si>
    <t>Раздел 1 План принятия основных средств</t>
  </si>
  <si>
    <t xml:space="preserve"> 4.1.1</t>
  </si>
  <si>
    <t xml:space="preserve"> 4.1.2</t>
  </si>
  <si>
    <t xml:space="preserve"> 4.1.3</t>
  </si>
  <si>
    <t xml:space="preserve"> 4.1.4</t>
  </si>
  <si>
    <t xml:space="preserve"> 4.1.5</t>
  </si>
  <si>
    <t xml:space="preserve"> 4.1.6</t>
  </si>
  <si>
    <t xml:space="preserve"> 4.1.7</t>
  </si>
  <si>
    <t xml:space="preserve"> 4.2.1</t>
  </si>
  <si>
    <t xml:space="preserve"> 4.2.2</t>
  </si>
  <si>
    <t xml:space="preserve"> 4.2.3</t>
  </si>
  <si>
    <t xml:space="preserve"> 4.2.4</t>
  </si>
  <si>
    <t xml:space="preserve"> 4.2.5</t>
  </si>
  <si>
    <t xml:space="preserve"> 4.2.6</t>
  </si>
  <si>
    <t xml:space="preserve"> 4.2.7</t>
  </si>
  <si>
    <t xml:space="preserve"> 4.3.1</t>
  </si>
  <si>
    <t xml:space="preserve"> 4.3.2</t>
  </si>
  <si>
    <t xml:space="preserve"> 4.3.3</t>
  </si>
  <si>
    <t xml:space="preserve"> 4.3.4</t>
  </si>
  <si>
    <t xml:space="preserve"> 4.3.5</t>
  </si>
  <si>
    <t xml:space="preserve"> 4.3.6</t>
  </si>
  <si>
    <t xml:space="preserve"> 4.3.7</t>
  </si>
  <si>
    <t xml:space="preserve"> 4.4.1</t>
  </si>
  <si>
    <t xml:space="preserve"> 4.4.2</t>
  </si>
  <si>
    <t xml:space="preserve"> 4.4.3</t>
  </si>
  <si>
    <t xml:space="preserve"> 4.4.4</t>
  </si>
  <si>
    <t xml:space="preserve"> 4.4.5</t>
  </si>
  <si>
    <t xml:space="preserve"> 4.4.6</t>
  </si>
  <si>
    <t xml:space="preserve"> 4.4.7</t>
  </si>
  <si>
    <t>IV</t>
  </si>
  <si>
    <t>МВ×А</t>
  </si>
  <si>
    <t>Мвар</t>
  </si>
  <si>
    <t>км ВЛ
 1-цеп</t>
  </si>
  <si>
    <t>км ВЛ
 2-цеп</t>
  </si>
  <si>
    <t>км КЛ</t>
  </si>
  <si>
    <t>МВт</t>
  </si>
  <si>
    <t>Другое</t>
  </si>
  <si>
    <t>4.2.1</t>
  </si>
  <si>
    <t>4.2.2</t>
  </si>
  <si>
    <t>4.2.3</t>
  </si>
  <si>
    <t>4.2.4</t>
  </si>
  <si>
    <t>4.2.5</t>
  </si>
  <si>
    <t>4.2.6</t>
  </si>
  <si>
    <t>4.2.7</t>
  </si>
  <si>
    <t>Свердловская область</t>
  </si>
  <si>
    <t>программы</t>
  </si>
  <si>
    <t xml:space="preserve"> 1.1</t>
  </si>
  <si>
    <t xml:space="preserve"> 1.1.1.</t>
  </si>
  <si>
    <t>услуги по передаче электрической энергии</t>
  </si>
  <si>
    <t xml:space="preserve"> 1.1.2</t>
  </si>
  <si>
    <t xml:space="preserve"> 1.1.3</t>
  </si>
  <si>
    <t xml:space="preserve"> 1.1.4</t>
  </si>
  <si>
    <t xml:space="preserve"> 1.2</t>
  </si>
  <si>
    <t xml:space="preserve"> 1.2.1</t>
  </si>
  <si>
    <t xml:space="preserve"> 1.2.2</t>
  </si>
  <si>
    <t xml:space="preserve"> 1.2.3</t>
  </si>
  <si>
    <t xml:space="preserve"> 1.3</t>
  </si>
  <si>
    <t xml:space="preserve"> 1.4</t>
  </si>
  <si>
    <t xml:space="preserve"> 1.4.1</t>
  </si>
  <si>
    <t xml:space="preserve"> 2.1</t>
  </si>
  <si>
    <t xml:space="preserve"> 2.2</t>
  </si>
  <si>
    <t xml:space="preserve"> 2.3</t>
  </si>
  <si>
    <t xml:space="preserve"> 2.4</t>
  </si>
  <si>
    <t xml:space="preserve"> 2.5</t>
  </si>
  <si>
    <t xml:space="preserve"> 2.5.1</t>
  </si>
  <si>
    <t xml:space="preserve"> 2.5.2</t>
  </si>
  <si>
    <t xml:space="preserve"> 2.6</t>
  </si>
  <si>
    <t xml:space="preserve"> 2.7</t>
  </si>
  <si>
    <t xml:space="preserve"> 3.2</t>
  </si>
  <si>
    <t xml:space="preserve"> 3.3</t>
  </si>
  <si>
    <t xml:space="preserve"> </t>
  </si>
  <si>
    <t xml:space="preserve">организации на 2019 год </t>
  </si>
  <si>
    <t xml:space="preserve"> 3.4</t>
  </si>
  <si>
    <t xml:space="preserve"> 3.1</t>
  </si>
  <si>
    <t>Принятие основных средств и нематериальных активов к бухгалтерскому учету</t>
  </si>
  <si>
    <t>Общество с ограниченной ответственностью "Энергошаля"</t>
  </si>
  <si>
    <t>Реконструкция ПС 10/0,4 кВ ТП № 1 "Ленина",    ВЛ-10кВ  "фидер № 3 опора № 7  - ТП № 1 "Ленина"",ВЛ-0,4 кВ "ТП № 1 "Ленина"-опора № 1  фидер № 1" ,                                                                                                                                                                                                                                                          "ТП № 1 "Ленина"-опора № 1  фидер № 2" ,  р.п. Шаля.</t>
  </si>
  <si>
    <t>Реконструкция ПС 10/0,4 кВ ТП № 29 "КНС",   ВЛ-10кВ  "фидер № 6 опора № 42  - ТП № 29 "КНС"",ВЛ-0,4 кВ "ТП № 29 "КНС"-опора № 1  фидер № 1" ,                                                                                                                                                                                                                                                                      "ТП № 29 "КНС"-опора № 1  фидер № 2" , р.п. Шаля.</t>
  </si>
  <si>
    <t>Реконструкция  ПС 10/0,4 кВ ТП №  31 "Очистные",ВЛ-10кВ  "фидер № 6 опора № 72  - ТП № 31 "Очестные"",ВЛ-0,4 кВ "ТП № 31 "Очистные""-опора № 1  фидер № 1" , "ТП № 31 "Очистные"-опора № 1  фидер № 2" ,     р.п. Шаля.</t>
  </si>
  <si>
    <t>Реконструкция ПС 10/0,4 кВ ТП № 1 "Пилорама Сарга",   ВЛ-10кВ  "фидер № 6 "Сарга" опора № 5  - ТП № 1 "Пилорама Сарга"",ВЛ-0,4 кВ "ТП № 1 "Пилорама Сарга"-опора № 1  фидер № 1" , "ТП № 1 "Пилорама Сарга"-опора № 1  фидер № 2",  п. Сарга.</t>
  </si>
  <si>
    <t>Реконструкция ПС 10/0,4 кВ ТП № 2 "Пром. Зона Сарга",   ВЛ-10кВ  "фидер № 6 "Сарга"опора № 11  - ТП №  2 "Пром. Зона Сарга","ВЛ-0,4 кВ "ТП № 3  2 "Пром. Зона Сарга"-опора № 1  фидер № 1" , "ТП № 3  2 "Пром. Зона Сарга"-опора № 1  фидер № 2" ,  п. Сарга.</t>
  </si>
  <si>
    <t>Реконструкция ПС 10/0,4 кВ ТП № 5 "Скважина Сарга", ВЛ-10кВ  "фидер № 6 "Сарга" опора № 39  - ТП № 5 "Скважина Сарга"", ВЛ-0,4 кВ "ТП № 5 "Скважина Сарга"-опора № 1  фидер № 1","ТП № 5 "Скважина Сарга"-опора № 1  фидер № 2" , п. Сарга.</t>
  </si>
  <si>
    <t>Реконструкция ПС 10/0,4 кВ ТП № 6 "8 марта Сарга",   ВЛ-10кВ  "фидер № 6 "Сарга"опора № 17/12  - ТП № 6 "8 марта Сарга"",ВЛ-0,4 кВ "ТП № 6 "8 марта Сарга""-опора № 1  фидер № 1","ТП № 6 "8 марта Сарга""-опора № 1  фидер № 2" ,  п. Сарга.</t>
  </si>
  <si>
    <t>Реконструкция ПС 10/0,4 кВ ТП № 1 "Лесхоз Сабик",   ВЛ-10кВ  "фидер № 3 "Сабик" опора № 13  - ТП № 1 "Лесхоз Сабик"",ВЛ-0,4 кВ "ТП № 1  "Лесхоз Сабик"-опора № 1  фидер № 1" , "ТП № 1 "Лесхоз Сабик"-опора № 1  фидер № 2" , п. Сабик.</t>
  </si>
  <si>
    <t>Реконструкция ПС 10/0,4 кВ ТП № 3 "Солнечная Сабик" ,ВЛ-10кВ  "фидер № 4 "Сабик" опора № 39  - ТП № 3 "Солнечная Сабик"", ВЛ-0,4 кВ "ТП №  ТП № 3 "Солнечная Сабик"-опора № 1  фидер № 1", "ТП №  ТП № 3 "Солнечная Сабик"-опора № 1  фидер № 2"  , п. Сабик.</t>
  </si>
  <si>
    <t>Реконструкция ПС 10/0,4 кВ ТП № 4 "Совхоз Сабик" ,   ВЛ-10кВ  "фидер № 4 "Сабик" опора № 27  - ТП № 4 "Совхоз Сабик"",ВЛ-0,4 кВ "ТП №  ТП № 4 "Совхоз Сабик"-опора № 1  фидер № 1","ТП №  ТП №4 "Совхоз Сабик"-опора № 1  фидер № 2" , п. Сабик.</t>
  </si>
  <si>
    <t xml:space="preserve"> Реконструкция ПС 10/0,4 кВ ТП № 1 "Нижний склад Илим",  ВЛ-10кВ  "фидер № 1 "ЛПХ Илим"  опора № 5/16  - ТП №  1 "Нижний склад"", ВЛ-0,4 кВ " ТП №  1 "Нижний склад"-опора № 1  фидер № 1", "ТП №  1 "Нижний склад"-опора № 1  фидер № 2",  п. Илим.</t>
  </si>
  <si>
    <t>Реконструкция  ПС 10/0,4 кВ ТП № 7 "Поселок 3 Илим",ВЛ-10кВ  "фидер № 1 "ЛПХ Илим"  опора № 21   - ТП №7  "Поселок 3 Илим"",ВЛ-0,4 кВ "ТП № 7 "Поселок 3 Илим"-опора № 1  фидер № 1" , "ТП № 7 "Поселок 3 Илим"-опора № 1  фидер № 2" , п. Илим.</t>
  </si>
  <si>
    <t>Реконструкция ПС 10/0,4 кВ ТП № 8 "Лесхоз Илим",   ВЛ-10кВ  "фидер № 1 "ЛПХ Илим"  опора  № 41  - ТП № 8  "Лесхоз Илим",ВЛ-0,4 кВ "ТП № 8 "Лесхоз Илим"-опора № 1  фидер № 1" , "ТП № 8 "Лесхоз Илим"-опора № 1  фидер № 2" , п. Илим.</t>
  </si>
  <si>
    <t>Реконструкция ПС 10/0,4 кВ ТП № 2 "Автобаза Колпаковка",ВЛ-10кВ  "фидер № 1 "ЛПХ Колпаковка" опора № 9/11  - ТП № 2  "Автобаза Колпаковка"",ВЛ-0,4 кВ "ТП №2  "Автобаза Колпаковка" -опора № 1  фидер № 1", "ТП № 2 "Автобаза Колпаковка"-опора № 1  фидер № 2" , п. Колпаковка.</t>
  </si>
  <si>
    <t>Реконструкция ПС 10/0,4 кВ ТП № 5 "Пекарня Колпаковка", ВЛ-10кВ  "фидер № 1 "ЛПХ Колпаковка" опора № 61  - ТП № 5 "Пекарня Колпаковка"",ВЛ-0,4 кВ "ТП № 5 "Пекарня Колпаковка" -опора № 1  фидер № 1" , "ТП № 5 "Пекарня Колпаковка"-опора № 1  фидер № 2" , п. Колпаковка.</t>
  </si>
  <si>
    <t>Реконструкция  ПС 10/0,4 кВ ТП № 1 "Унь",  ВЛ-10кВ  "фидер № 1 опора № 2  - ТП № 1  "Унь",ВЛ-0,4 кВ "ТП № 1 "Унь"-опора № 1  фидер № 1" , "ТП № 1 "Унь"-опора № 1  фидер № 2",  п. Унь.</t>
  </si>
  <si>
    <t xml:space="preserve">Реконструкция ПС 10/0,4 кВ ТП № 1 "Пермяки",   ВЛ-10кВ  "фидер № 1 опора № 12  - ТП № 1" Пермяки"",ВЛ-0,4 кВ "ТП № 1 "Пермяки"-опора № 1  фидер № 1",п.Пермяки.  </t>
  </si>
  <si>
    <t xml:space="preserve"> ПС 35/10 "ЛПХ Колпаковка", п. Колпаковка.</t>
  </si>
  <si>
    <t>Реконструкция ПС 10/0,4 кВ ТП № 33 "Бебеля",  ВЛ-10кВ  "фидер № 3 опора № 27 - ТП № 33 "Бебеля"",ВЛ-0,4 кВ "ТП № 33 "Бебеля"-опора № 1  фидер № 1" ,                                                                                                                                                                                                                                                               "ТП № 33 "Бебеля"-опора № 1  фидер № 2" , р.п. Шаля.</t>
  </si>
  <si>
    <t xml:space="preserve"> ПС 10/0,4 кВ ТП № 20 "Погрузка", ВЛ-10 кВ "фидер №12 опора № 41/6-ТП № 20 "Погрузка"; ВЛ 0,4 кВ "ТП №20 "Погрузка" - опора № 1 фидер № 1; ТП № 20 "Погрузка" - опора №1 фидер № 2, р.п.Шаля</t>
  </si>
  <si>
    <t>Реконструкция ПС 10/0,4 кВ ТП № 30  "КНС-2",   ВЛ-10кВ  "фидер № 12 опора № 42  - ТП № 30  "КНС-2",ВЛ-0,4 кВ "ТП № 30  "КНС-2" -опора № 1  фидер № 1",                                                                                                                                                                                                                                                          "ТП № 30  "КНС-2"-опора № 1  фидер № 2",р.п. Шаля.</t>
  </si>
  <si>
    <t>Реконструкция  ПС 10/0,4 кВ ТП № 32  "Очистные 2",  ВЛ-10кВ  "фидер № 12 опора № 72  - ТП № 32 "Очистные 2",ВЛ-0,4 кВ "ТП №  32 "Очистные 2" -опора № 1  фидер № 1" , "ТП № 32 "Очистные 2"-опора № 1  фидер № 2" ,р.п. Шаля.</t>
  </si>
  <si>
    <t>Реконструкция  ПС 10/0,4 кВ ТП № 15 "Роддом", ВЛ-10кВ  "фидер № 11 опора № 61  - ТП № 15 "Роддом",ВЛ-0,4 кВ "ТП №  15 "Роддом" -опора № 1  фидер № 1", "ТП № 15 "Роддом"-опора № 1  фидер № 2" ,  р.п. Шаля.</t>
  </si>
  <si>
    <t>Реконструкция  ПС 10/0,4 кВ ТП № 27  "Ясная", ВЛ-10кВ  "фидер № 11  опора № 1/9  - ТП № 27 "Ясная",ВЛ-0,4 кВ "ТП № 27  "Ясная" -опора № 1  фидер № 1" ,                                                                                                                                                                   "ТП №  27  "Ясная"-опора № 1  фидер № 2" ,   р.п. Шаля.</t>
  </si>
  <si>
    <t xml:space="preserve">Реконструкция  ПС 10/0,4 кВ ТП № 7  "Свердлова",ВЛ-10кВ  "фидер № 3 опора № 41/4  - ТП№ 7 "Свердлова"", ВЛ-0,4 кВ "ТП № 7 "Свердлова" - опора № 1 фидер № 1" , "ТП № 7 "Свердлова" - опора № 1 фидер № 2",  "ТП № 7 "Свердлова" - опора № 1 фидер № 3" , р.п.Шаля.  </t>
  </si>
  <si>
    <t xml:space="preserve">Реконструкция  ПС 10/0,4 кВ ТП № 8  "Урицкого",ВЛ-10кВ  "фидер № 3 опора № 57  - ТП№ 8 "Урицкого"", ВЛ-0,4 кВ "ТП № 8 "Урицкого" - опора № 1 фидер № 1", "ТП № 8 "Урицкого" - опора № 1 фидер № 2",   "ТП № 8 "Урицкого" - опора № 1 фидер № 3"  ,  р.п.Шаля.  </t>
  </si>
  <si>
    <t xml:space="preserve">Реконструкция ПС 10/0,4 кВ ТП № 12 "ПМК",ВЛ-10кВ  "фидер № 12 опора № 62  - ТП№ 12 "ПМК"",ВЛ-0,4 кВ "ТП № 12 "ПМК" - опора № 1 фидер № 1",                                                                                                                                                         "ТП № 12 "ПМК" - опора № 1 фидер № 2", "ТП № 12 "ПМК" - опора № 1 фидер № 3"  ,  р.п.Шаля.  </t>
  </si>
  <si>
    <t xml:space="preserve">Реконструкция ПС 10/0,4 кВ ТП № 26 "ДПМК",ВЛ-10кВ  "фидер № 12 опора № 50/12  - ТП№ 26 "ДПМК"",ВЛ-0,4 кВ "ТП № 26 "ДПМК" - опора № 1 фидер № 1",                                                                                                                                       "ТП № 26 "ДПМК" - опора № 1 фидер № 2", "ТП № 26 "ДПМК" - опора № 1 фидер № 3" , р.п.Шаля.  </t>
  </si>
  <si>
    <t xml:space="preserve">Реконструция ПС 10/0,4 кВ ТП № 28 "Пионерский поселок",ВЛ-10кВ  "фидер № 12 опора № 50 - ТП№ 28  "Пионерский поселок"",ВЛ-0,4 кВ  " ТП№ 28  "Пионерский поселок" - опора № 1 фидер № 1", " ТП№ 28  "Пионерский поселок" - опора № 1 фидер № 2",  " ТП№ 28  "Пионерский поселок" - опора № 1 фидер № 3" , р.п.Шаля.  </t>
  </si>
  <si>
    <t>Реконструкция  ПС 10/0,4 кВ  ТП № 40 "Халтурина" ,ВЛ-10 кВ "фидер № 12 опора № 57/9  - ТП № 40 "Халтурина"",ВЛ-0,4 кВ " ТП № 40 "Халтурина"- опора № 1фидер № 1" , " ТП № 40 "Халтурина"- опора № 1 фидер № 2", р.п. Шаля.</t>
  </si>
  <si>
    <t>Реконструкция ПС 10/0,4 кВ  ТП № 41 "Юбилейная" ,ВЛ-10 кВ "фидер № 11 опора № 1/16/11  - ТП № 41 "Юбилейная"",ВЛ-0,4 кВ " ТП № 41 "Юбилейная"- опора № 1 фидер № 1" , " ТП № 41 "Юбилейная"- опора № 1 фидер № 2"  , р.п. Шаля.</t>
  </si>
  <si>
    <t>Реконструкция  ПС 10/0,4 кВ ТП № 9 "ЛПХ Илим",    ВЛ-10кВ  "фидер № 1 "ЛПХ Илим" опора  № 5/8  - ТП №  9 "ЛПХ Илим"", ВЛ-0,4 кВ ТП № 9 "ЛПХ Илим"-опора № 1  фидер № 1", "ТП № ТП № 9 "ЛПХ Илим"-опора № 1  фидер № 2" , п. Илим.</t>
  </si>
  <si>
    <t>Реконструкция ПС 10/0,4 кВ ТП № 4 "ЛПХ Колпаковка",  ВЛ-10кВ  "фидер № 1 "ЛПХ Колпаковка" опора № 21  - ТП №  4 "ЛПХ Колпаковка"",ВЛ-0,4 кВ "ТП № 4 "ЛПХ Колпаковка" -опора № 1  фидер № 1" ,"ТП №  4 "ЛПХ Колпаковка"-опора № 1  фидер № 2" , п. Колпаковка.</t>
  </si>
  <si>
    <t>Реконструкция ПС 10/0,4 кВ ТП № 3 "ЛПХ Колпаковка",ВЛ-10кВ  "фидер № 1 "ЛПХ Колпаковка" опора № 19  - ТП №  3 "ЛПХ Колпаковка"",ВЛ-0,4 кВ "ТП № 3 "ЛПХ Колпаковка" -опора № 1  фидер № 1", "ТП № 3 "ЛПХ Колпаковка"-опора № 1  фидер № 2", п. Колпаковка.</t>
  </si>
  <si>
    <t xml:space="preserve"> 3.5</t>
  </si>
  <si>
    <t>Реконструкция ПС 10/0,4 кВ ТП № 19 "РТС", ВЛ-10кВ  "фидер № 8 опора № 2 - ТП № 19 "РТС"", ВЛ-0,4 кВ "ТП № 19 "РТС"-опора № 1  фидер № 1", "ТП № 19 "РТС"-опора № 1  фидер № 2" ,р.п. Шаля.</t>
  </si>
  <si>
    <t>Реконструкция ПС 10/0,4 кВ ТП № 3 "Фрунзе 2";  ЛЭП: ВЛ-10 кВ  "фидер № 3 опора № 15  - ТП № 3 "Фрунзе 2"; ВЛ-0,4 кВ  ТП № 3 "Фрунзе 2"  - опора № 1 фидер № 1; ВЛ-0,4 кВ  ТП № 3 "Фрунзе 2"  - опора № 1 фидер № 2, р.п. Шаля.</t>
  </si>
  <si>
    <t xml:space="preserve">Реконструкция ПС 10/0,4 кВ  ТП № 24 "Инфекция";  ЛЭП: ВЛ-10 кВ  "фидер № 12 опора № 34  - ТП № 24 "Инфекция"; ВЛ-0,4 кВ  ТП № 24 "Инфекция"  - опора № 1 фидер № 1;  ВЛ-0,4 кВ  ТП № 24 "Инфекция"  - опора № 2 фидер № 2, р.п. Шаля.                                                                          </t>
  </si>
  <si>
    <t xml:space="preserve">Реконструкция ПС 10/0,4 кВ ТП № 18 "Пушкина"; ЛЭП: ВЛ-10кВ  "фидер № 12 опора № 41  - ТП№ 18 "Пушкина"; ВЛ-0,4 кВ  ТП № 18 "Пушкина"  - опора № 1 фидер № 1;   ВЛ-0,4 кВ  ТП № 18 "Пушкина"  - опора № 1 фидер № 2; ВЛ-0,4 кВ  ТП № 18 "Пушкина"  - опора № 1 фидер № 3, р.п. Шаля.                                                                            </t>
  </si>
  <si>
    <t xml:space="preserve">Реконструкция ПС 10/0,4 кВ "ТП № 2 Поселок Сабик" ; ЛЭП: ВЛ-10 кВ "фидер  № 3 "Сабик" опора № 60 - ТП № 2 "Поселок Сабик"; ВЛ-0,4 кВ  "ТП № 2 Поселок Сабик"  - опора № 1 фидер № 1;  ВЛ-0,4 кВ  "ТП № 2 Поселок Сабик"  - опора № 1 фидер № 2;  ВЛ-0,4 кВ  "ТП № 2 Поселок Сабик"  - опора № 1 фидер № 3, п.Сабик   </t>
  </si>
  <si>
    <t>Реконструкция ПС 10/0,4 кВ  ТП № 5 "Школа Илим";  ЛЭП: ВЛ-10 кВ  "фидер "ЛПХ Илим"опора № 27- ТП № 5 Школа Илим" ;  ВЛ-0,4 кВ    ТП № 5 "Школа Илим"  - опора № 1 фидер № 1; ВЛ-0,4 кВ ТП № 5 "Школа Илим"  - опора № 2 фидер № 2,  п. Илим</t>
  </si>
  <si>
    <t>Строительство ПС 10/0,4 кВ ТП № 44 "Парижской Коммуны " ; ЛЭП: ВЛ-10кВ  "фидер  № 11 опора № 24 - ТП № 44 "Парижской Коммуны";   ВЛ-0,4 кВ ТП № 44 "Парижской Коммуны "  - опора № 2 фидер № 1, р.п. Шаля.</t>
  </si>
  <si>
    <t>Строительство ПС 10/0,4 кВ ТП № 36  "Лермонтова 2" ;  ЛЭП: ВЛ-10 кВ  "фидер № 3 опора № 21 -ТП № 36 "Лермонтова 2";  ВЛ-0,4 кВ ТП № 36  "Лермонтова 2" - опора № 2 фидер № 1; ВЛ-0,4 кВ ТП № 36  "Лермонтова 2"  - опора № 1 фидер № 2, р.п. Шаля.</t>
  </si>
  <si>
    <t>Строительство ПС 10/0,4 кВ ТП № 58 "Калинина"; ЛЭП: ВЛ-10 кВ "фидер № 12 опора № 51 -ТП № 58 "Калинина", р.п. Шаля.</t>
  </si>
  <si>
    <t>Строительство ПС 10/0,4 кВ "ТП № 62 Суд" ; ЛЭП: ВЛ-10 кВ "фидер № 3 опора № 85 -ТП № 62 "Суд", р.п. Шаля.</t>
  </si>
  <si>
    <t>Строительство ПС 10/0,4 кВ "ТП № 50 Школа № 90 "; ЛЭП: ВЛ-10 кВ  "фидер №3 опора №52 - ТП № 50 "Школа № 90",  р.п. Шаля.</t>
  </si>
  <si>
    <t>Строительство ПС 10/0,4 кВ "ТП № 60 Пищекомбинат "  ;  ЛЭП: ВЛ-10 кВ  "фидер № 12 опора № 37 -ТП № 60 "Пищекомбинат" ;  ВЛ-0,4 кВ "ТП № 60 Пищекомбинат"  - опора № 1 фидер № 1; ВЛ-0,4 кВ "ТП № 60 Пищекомбинат"  - опора № 1 фидер № 2,  р.п. Шаля.</t>
  </si>
  <si>
    <t>Строительство ПС 10/0,4 кВ ТП№ 9 "Комсомольская Сабик" ;  ЛЭП: ВЛ-10 кВ  "фидер № 3 "Сабик", опора №16  - ТП№ 9 "Комсомольская Сабик";  ВЛ-0,4 кВ ТП № 9 "Комсомольская Сабик"  - опора № 1 фидер № 1;  ВЛ-0,4 кВ ТП №  9 "Комсомольская Сабик"  - опора № 2 фидер № 2,  п. Сабик.</t>
  </si>
  <si>
    <t xml:space="preserve">Строительство ПС 10/0,4 кВ  ТП№ 9 "Нагорная 2 Сарга"; ЛЭП: ВЛ-10 кВ  "фидер №6 "ЛПХ Сарга" опора № 31 - ТП № 9 "Нагорная 2 Сарга" ; ВЛ-0,4 кВ  ТП№ 9 "Нагорная 2 Сарга"  - опора № 1 фидер № 1; ВЛ-0,4 кВ  ТП № 9 "Нагорная 2 Сарга"  - опора № 1 фидер № 2, п. Сарга.                                                                                                               </t>
  </si>
  <si>
    <t xml:space="preserve">Строительство ПС 10/0,4 кВ  ТП № 8 "Некрасова Сарга"  ; ЛЭП: ВЛ-10 кВ  "фидер № 6 "ЛПХ Сарга" опора № 19  - ТП № 8 " Некрасова Сарга"";  ВЛ-0,4 кВ   ТП № 8 "Некрасова Сарга"  - опора № 1 фидер № 1; ВЛ-0,4 кВ   ТП № 8 "Некрасова Сарга"  - опора № 1 фидер № 2, п. Сарга.    </t>
  </si>
  <si>
    <t xml:space="preserve">Строительство ПС 10/0,4 кВ  ТП№ 10 "Советская Сарга" ;  ЛЭП: ВЛ-10 кВ  "фидер № 6 "ЛПХ Сарга"опора № 31 - ТП № 10 "Советская Сарга";  ВЛ-0,4 кВ  ТП № 10 "Советская Сарга"  - опора № 2 фидер № 1;  ВЛ-0,4 кВ  ТП № 10 "Советская Сарга"  - опора № 1 фидер № 2, п. Сарга.    </t>
  </si>
  <si>
    <t>Прочее новое строительство объектов электросетевого хозяйства, всего, в том числе:</t>
  </si>
  <si>
    <t>1.4</t>
  </si>
  <si>
    <t>0.4</t>
  </si>
  <si>
    <t>Прочее новое строительство объектов электросетевого хозяйства, всего</t>
  </si>
  <si>
    <t>Строительство ПС 10/0,4 кВ  ТП№ 11 "Железнодорожная Илим";  ЛЭП: ВЛ-10 кВ  "фидер"ЛПХ  Илим" опора № 6- ТП № 11 "Железнодорожная Илим ";  ВЛ-0,4 кВ  ТП№ 11 "Железнодорожная Илим"  - опора № 1 фидер № 1; ВЛ-0,4 кВ  ТП№ 11 "Железнодорожная Илим"  - опора № 1 фидер № , п. Илим.</t>
  </si>
  <si>
    <t>Строительство ПС 10/0,4 кВ  ТП№ 13 "Попова Илим";  ЛЭП: ВЛ-10 кВ  "фидер "ЛПХ  Илим" опора № 17- ТП № 13 "Попова Илим ""; ВЛ-0,4 кВ  ТП № 13 "Попова Илим" - опора № 1 фидер № 1; ВЛ-0,4 кВ ТП № 13 "Попова Илим"  - опора № 2 фидер № 2, п. Илим.</t>
  </si>
  <si>
    <t>Строительство ПС 10/0,4 кВ  ТП № 42 "Блюхера"; ЛЭП: ВЛ-10 кВ  "фидер  № 11 опора  № 24  - ТП № 42 "Блюхера" ; ВЛ-0,4 кВ ТП № 42 "Блюхера"  - опора № 1 фидер № 1;  ВЛ-0,4 кВ  ТП № 42 "Блюхера"  - опора № 1 фидер № 2, р.п. Шаля</t>
  </si>
  <si>
    <t>Реконструкция ПС 10/0,4 кВ ТП № 7  "Больница Колпаковка", ВЛ-10кВ  "фидер № 1 "ЛПХ Колпаковка" опора № 73  - ТП № 7 "Больница Колпаковка"",ВЛ-0,4 кВ  "ТП №  7 "Больница Колпаковка" -опора № 1  фидер № 1", "ТП №  7 "Больница Колпаковка"-опора № 1  фидер № 2", п. Колпаковка.</t>
  </si>
  <si>
    <t>Утвержденный план года 2016</t>
  </si>
  <si>
    <t xml:space="preserve"> 11.16</t>
  </si>
  <si>
    <t xml:space="preserve"> 11.17</t>
  </si>
  <si>
    <t xml:space="preserve"> 11.18</t>
  </si>
  <si>
    <t xml:space="preserve"> 11.19</t>
  </si>
  <si>
    <t xml:space="preserve"> 11.20</t>
  </si>
  <si>
    <t>на 01.01.2016</t>
  </si>
  <si>
    <t>G.01.02</t>
  </si>
  <si>
    <t>G.02.02</t>
  </si>
  <si>
    <t>G.03.02</t>
  </si>
  <si>
    <t>G.04.02</t>
  </si>
  <si>
    <t>G.05.02</t>
  </si>
  <si>
    <t>H.06.02</t>
  </si>
  <si>
    <t>H.07.02</t>
  </si>
  <si>
    <t>H.08.02</t>
  </si>
  <si>
    <t>H.09.02</t>
  </si>
  <si>
    <t>H.10.02</t>
  </si>
  <si>
    <t>H.11.02</t>
  </si>
  <si>
    <t>H.12.02</t>
  </si>
  <si>
    <t>H.13.02</t>
  </si>
  <si>
    <t>H.14.02</t>
  </si>
  <si>
    <t>H.15.02</t>
  </si>
  <si>
    <t>H.16.02</t>
  </si>
  <si>
    <t>H.17.02</t>
  </si>
  <si>
    <t>H.18.02</t>
  </si>
  <si>
    <t>H.19.02</t>
  </si>
  <si>
    <t>H.20.02</t>
  </si>
  <si>
    <t>H.21.02</t>
  </si>
  <si>
    <t>H.22/02</t>
  </si>
  <si>
    <t>H.23.02</t>
  </si>
  <si>
    <t>H.24.02</t>
  </si>
  <si>
    <t>I.25.02</t>
  </si>
  <si>
    <t>J.26.02</t>
  </si>
  <si>
    <t>J.27.02</t>
  </si>
  <si>
    <t>J.28.02</t>
  </si>
  <si>
    <t>J.29.02</t>
  </si>
  <si>
    <t>J.30.02</t>
  </si>
  <si>
    <t>J.31.02</t>
  </si>
  <si>
    <t>J.32.02</t>
  </si>
  <si>
    <t>J.33.02</t>
  </si>
  <si>
    <t>J.34.02</t>
  </si>
  <si>
    <t>J.35.02</t>
  </si>
  <si>
    <t>J.36.02</t>
  </si>
  <si>
    <t>J.37.02</t>
  </si>
  <si>
    <t>J.38.02</t>
  </si>
  <si>
    <t>J.39.02</t>
  </si>
  <si>
    <t>J.40.02</t>
  </si>
  <si>
    <t>J.41.02</t>
  </si>
  <si>
    <t>J.42.02</t>
  </si>
  <si>
    <t>G.43.04</t>
  </si>
  <si>
    <t>G.44.04</t>
  </si>
  <si>
    <t>G.45.04</t>
  </si>
  <si>
    <t>G.46.04</t>
  </si>
  <si>
    <t>G.47.04</t>
  </si>
  <si>
    <t>G.48.04</t>
  </si>
  <si>
    <t>G.49.04</t>
  </si>
  <si>
    <t>G.50.04</t>
  </si>
  <si>
    <t>G.51.04</t>
  </si>
  <si>
    <t>G.52.04</t>
  </si>
  <si>
    <t>G.53.04</t>
  </si>
  <si>
    <t>G.54.04</t>
  </si>
  <si>
    <t>G.55.04</t>
  </si>
  <si>
    <t xml:space="preserve"> Реконструкция ПС 10/0,4 кВ ТП № 10 "Нaлоговая ",ВЛ-10кВ  "фидер № 12 опора № 53  - ТП№ 10 "Нaлоговая"",ВЛ-0,4 кВ "ТП № 110 "Нaлоговая - опора № 1 фидер № 1", "ТП № 110 "Нaлоговая" - опора № 1 фидер № 2" ,  "ТП № 110 "Нfлоговая" - опора № 1 фидер № 3" ,  р.п.Шаля.  </t>
  </si>
  <si>
    <t xml:space="preserve"> 14.4</t>
  </si>
  <si>
    <t>показатель замены силовых  трансформаторов, МВА</t>
  </si>
  <si>
    <t>показатель замены линий электропередачи ВЛ 10 кВ, км</t>
  </si>
  <si>
    <t>показатель замены линий электропередачи ВЛ 0,4 кВ, км</t>
  </si>
  <si>
    <t>показатель нового строительства силовых  трансформаторов, МВА</t>
  </si>
  <si>
    <t>показатель нового строительства линий электропередачи ВЛ 10 кВ, км</t>
  </si>
  <si>
    <t>показатель нового строительства линий электропередачи ВЛ 0,4 кВ, км</t>
  </si>
  <si>
    <t xml:space="preserve">Реконструкция ПС 10/0,4 кВ  ТП № 24 "Инфекция";  ЛЭП: ВЛ-10 кВ  "фидер № 12 опора № 34  - ТП № 24 "Инфекция"; ВЛ-0,4 кВ  ТП № 24 "Инфекция"  - опора № 1 фидер № 1;  ВЛ-0,4 кВ  ТП № 24 "Инфекция"  - опора № 2 фидер № 2, р.п. Шаля.                          </t>
  </si>
  <si>
    <t>Реконструкция ПС 10/0,4 кВ ТП № 18 "Пушкина"; ЛЭП: ВЛ-10кВ  "фидер № 12 опора № 41  - ТП№ 18 "Пушкина"; ВЛ-0,4 кВ  ТП № 18 "Пушкина"  - опора № 1 фидер № 1;   ВЛ-0,4 кВ  ТП № 18 "Пушкина"  - опора № 1 фидер № 2; ВЛ-0,4 кВ  ТП № 18 "Пушкина"  - опора № 1 ф</t>
  </si>
  <si>
    <t>Реконструкция ПС 10/0,4 кВ "ТП № 2 Поселок Сабик" ; ЛЭП: ВЛ-10 кВ "фидер  № 3 "Сабик" опора № 60 - ТП № 2 "Поселок Сабик"; ВЛ-0,4 кВ  "ТП № 2 Поселок Сабик"  - опора № 1 фидер № 1;  ВЛ-0,4 кВ  "ТП № 2 Поселок Сабик"  - опора № 1 фидер № 2;  ВЛ-0,4 кВ  "ТП</t>
  </si>
  <si>
    <t>Строительство ПС 10/0,4 кВ ТП№ 9 "Комсомольская Сабик" ;  ЛЭП: ВЛ-10 кВ  "фидер № 3 "Сабик", опора №16  - ТП№ 9 "Комсомольская Сабик";  ВЛ-0,4 кВ ТП № 9 "Комсомольская Сабик"  - опора № 1 фидер № 1;  ВЛ-0,4 кВ ТП №  9 "Комсомольская Сабик"  - опора № 2 фи</t>
  </si>
  <si>
    <t>Строительство ПС 10/0,4 кВ  ТП№ 9 "Нагорная 2 Сарга"; ЛЭП: ВЛ-10 кВ  "фидер №6 "ЛПХ Сарга" опора № 31 - ТП № 9 "Нагорная 2 Сарга" ; ВЛ-0,4 кВ  ТП№ 9 "Нагорная 2 Сарга"  - опора № 1 фидер № 1; ВЛ-0,4 кВ  ТП № 9 "Нагорная 2 Сарга"  - опора № 1 фидер № 2, п.</t>
  </si>
  <si>
    <t>Строительство ПС 10/0,4 кВ  ТП № 8 "Некрасова Сарга"  ; ЛЭП: ВЛ-10 кВ  "фидер № 6 "ЛПХ Сарга" опора № 19  - ТП № 8 " Некрасова Сарга"";  ВЛ-0,4 кВ   ТП № 8 "Некрасова Сарга"  - опора № 1 фидер № 1; ВЛ-0,4 кВ   ТП № 8 "Некрасова Сарга"  - опора № 1 фидер №</t>
  </si>
  <si>
    <t>Строительство ПС 10/0,4 кВ  ТП№ 10 "Советская Сарга" ;  ЛЭП: ВЛ-10 кВ  "фидер № 6 "ЛПХ Сарга"опора № 31 - ТП № 10 "Советская Сарга";  ВЛ-0,4 кВ  ТП № 10 "Советская Сарга"  - опора № 2 фидер № 1;  ВЛ-0,4 кВ  ТП № 10 "Советская Сарга"  - опора № 1 фидер № 2</t>
  </si>
  <si>
    <t xml:space="preserve">Строительство ПС 10/0,4 кВ  ТП№ 11 "Железнодорожная Илим";  ЛЭП: ВЛ-10 кВ  "фидер"ЛПХ  Илим" опора № 6- ТП № 11 "Железнодорожная Илим ";  ВЛ-0,4 кВ  ТП№ 11 "Железнодорожная Илим"  - опора № 1 фидер № 1; ВЛ-0,4 кВ  ТП№ 11 "Железнодорожная Илим"  - опора № </t>
  </si>
  <si>
    <t xml:space="preserve">организации на 2016год </t>
  </si>
  <si>
    <t xml:space="preserve">Реконструкция ПС 10/0,4 кВ ТП № 1 "Ленина",    ВЛ-10кВ  "фидер № 3 опора № 7  - ТП № 1 "Ленина"",ВЛ-0,4 кВ "ТП № 1 "Ленина"-опора № 1  фидер № 1" ,                                                                                                            </t>
  </si>
  <si>
    <t xml:space="preserve">Реконструкция ПС 10/0,4 кВ ТП № 29 "КНС",   ВЛ-10кВ  "фидер № 6 опора № 42  - ТП № 29 "КНС"",ВЛ-0,4 кВ "ТП № 29 "КНС"-опора № 1  фидер № 1" ,                                                                                                                  </t>
  </si>
  <si>
    <t xml:space="preserve"> Реконструкция ПС 10/0,4 кВ ТП № 10 "Нaлоговая ",ВЛ-10кВ  "фидер № 12 опора № 53  - ТП№ 10 "Нaлоговая"",ВЛ-0,4 кВ "ТП № 110 "Нaлоговая - опора № 1 фидер № 1", "ТП № 110 "Нaлоговая" - опора № 1 фидер № 2" ,  "ТП № 110 "Нfлоговая" - опора № 1 фидер № 3" ,  </t>
  </si>
  <si>
    <t>Реконструкция ПС 10/0,4 кВ ТП № 2 "Автобаза Колпаковка",ВЛ-10кВ  "фидер № 1 "ЛПХ Колпаковка" опора № 9/11  - ТП № 2  "Автобаза Колпаковка"",ВЛ-0,4 кВ "ТП №2  "Автобаза Колпаковка" -опора № 1  фидер № 1", "ТП № 2 "Автобаза Колпаковка"-опора № 1  фидер № 2"</t>
  </si>
  <si>
    <t>Реконструкция ПС 10/0,4 кВ ТП № 5 "Пекарня Колпаковка", ВЛ-10кВ  "фидер № 1 "ЛПХ Колпаковка" опора № 61  - ТП № 5 "Пекарня Колпаковка"",ВЛ-0,4 кВ "ТП № 5 "Пекарня Колпаковка" -опора № 1  фидер № 1" , "ТП № 5 "Пекарня Колпаковка"-опора № 1  фидер № 2" , п.</t>
  </si>
  <si>
    <t xml:space="preserve">Реконструкция ПС 10/0,4 кВ ТП № 7  "Больница Колпаковка", ВЛ-10кВ  "фидер № 1 "ЛПХ Колпаковка" опора № 73  - ТП № 7 "Больница Колпаковка"",ВЛ-0,4 кВ  "ТП №  7 "Больница Колпаковка" -опора № 1  фидер № 1", "ТП №  7 "Больница Колпаковка"-опора № 1  фидер № </t>
  </si>
  <si>
    <t xml:space="preserve"> 5.4.1</t>
  </si>
  <si>
    <t xml:space="preserve"> 5.4.2</t>
  </si>
  <si>
    <t xml:space="preserve"> 5.4.3</t>
  </si>
  <si>
    <t xml:space="preserve"> 5.4.4</t>
  </si>
  <si>
    <t xml:space="preserve"> 5.4.5</t>
  </si>
  <si>
    <t xml:space="preserve"> 5.4.6</t>
  </si>
  <si>
    <t xml:space="preserve"> 5.4.7</t>
  </si>
  <si>
    <t>на 2016 год с распределением по кварталам</t>
  </si>
  <si>
    <t>III</t>
  </si>
  <si>
    <t>Приложение N 1</t>
  </si>
  <si>
    <r>
      <t xml:space="preserve">к решению </t>
    </r>
    <r>
      <rPr>
        <b/>
        <sz val="11"/>
        <color indexed="8"/>
        <rFont val="Times New Roman"/>
        <family val="1"/>
      </rPr>
      <t>Распоряжение Правительства Свердловской области</t>
    </r>
  </si>
  <si>
    <t xml:space="preserve">от "06" августа 2015 г. N 841-РП </t>
  </si>
  <si>
    <t>Приложение N 2</t>
  </si>
  <si>
    <t>Утвержденный план принятия основных средств и нематериальных активов к бухгалтерскому учету на 2016 год</t>
  </si>
  <si>
    <t>Приложение N 4</t>
  </si>
  <si>
    <t>Приложение N 3</t>
  </si>
  <si>
    <t>Приложение</t>
  </si>
  <si>
    <t>к приказу Минэнерго России</t>
  </si>
  <si>
    <t>от 20.12.2016 N 1357</t>
  </si>
  <si>
    <t xml:space="preserve">              (наименование органа исполнительной власти) &lt;1&gt;</t>
  </si>
  <si>
    <r>
      <t xml:space="preserve">     </t>
    </r>
    <r>
      <rPr>
        <b/>
        <sz val="10"/>
        <color indexed="8"/>
        <rFont val="Courier New"/>
        <family val="3"/>
      </rPr>
      <t>06</t>
    </r>
    <r>
      <rPr>
        <sz val="10"/>
        <color indexed="8"/>
        <rFont val="Courier New"/>
        <family val="3"/>
      </rPr>
      <t>.</t>
    </r>
    <r>
      <rPr>
        <b/>
        <sz val="10"/>
        <color indexed="8"/>
        <rFont val="Courier New"/>
        <family val="3"/>
      </rPr>
      <t>08.2015 г.                                     841-РП</t>
    </r>
  </si>
  <si>
    <t>(дата принятия решения) &lt;2&gt;                        (номер решения)&lt;3&gt;</t>
  </si>
  <si>
    <t xml:space="preserve">          Об утверждении инвестиционной программы общества </t>
  </si>
  <si>
    <t xml:space="preserve">        с ограниченной ответственностью «Энергошаля» на 2016-2019 годы</t>
  </si>
  <si>
    <t xml:space="preserve">                        (наименование решения) &lt;4&gt;</t>
  </si>
  <si>
    <t>субъектов   электроэнергетики,  утвержденных  постановлением  Правительства</t>
  </si>
  <si>
    <t>Российской  Федерации  от 1 декабря 2009 г. N 977, приказываю (постановляю)</t>
  </si>
  <si>
    <t>&lt;5&gt;:</t>
  </si>
  <si>
    <t xml:space="preserve">                  </t>
  </si>
  <si>
    <t>согласно приложениям N 1 - 3 &lt;9&gt;.</t>
  </si>
  <si>
    <t xml:space="preserve">    Утвердить инвестиционную программу общества с ограниченной               ответственностью «Энергошаля на 2016-2019 годы. &lt;6&gt;</t>
  </si>
  <si>
    <t>(наименование должности лица,                                                                                                (инициалы и фамилия лица,</t>
  </si>
  <si>
    <t xml:space="preserve">  принявшего решение) &lt;10&gt;                                                                                                             принявшего решение) &lt;11&gt;</t>
  </si>
  <si>
    <t xml:space="preserve">                     В соответствии с Правилами утверждения инвестиционных программ</t>
  </si>
  <si>
    <t>Свердловской области                                                                   Д.В. Паслер</t>
  </si>
  <si>
    <t xml:space="preserve"> Председатель Правительства</t>
  </si>
  <si>
    <r>
      <t xml:space="preserve">                  </t>
    </r>
    <r>
      <rPr>
        <b/>
        <sz val="11"/>
        <color indexed="8"/>
        <rFont val="Times New Roman"/>
        <family val="1"/>
      </rPr>
      <t>Правительство Свердловской Области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</si>
</sst>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[$-419]d\ mmm\ yy;@"/>
    <numFmt numFmtId="167" formatCode="[$-419]mmmm\ yyyy;@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  <numFmt numFmtId="173" formatCode="0.0"/>
    <numFmt numFmtId="174" formatCode="#,##0.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b/>
      <i/>
      <sz val="11"/>
      <color indexed="8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Times New Roman"/>
      <family val="1"/>
    </font>
    <font>
      <sz val="8"/>
      <name val="Calibri"/>
      <family val="2"/>
    </font>
    <font>
      <sz val="11"/>
      <color indexed="10"/>
      <name val="Times New Roman"/>
      <family val="1"/>
    </font>
    <font>
      <u val="single"/>
      <sz val="5.5"/>
      <color indexed="36"/>
      <name val="Calibri"/>
      <family val="2"/>
    </font>
    <font>
      <sz val="12"/>
      <color indexed="8"/>
      <name val="Times New Roman"/>
      <family val="1"/>
    </font>
    <font>
      <sz val="10"/>
      <color indexed="8"/>
      <name val="Courier New"/>
      <family val="3"/>
    </font>
    <font>
      <b/>
      <sz val="10"/>
      <color indexed="8"/>
      <name val="Courier New"/>
      <family val="3"/>
    </font>
    <font>
      <sz val="8"/>
      <color indexed="8"/>
      <name val="Calibri"/>
      <family val="2"/>
    </font>
    <font>
      <sz val="10"/>
      <name val="Times New Roman"/>
      <family val="1"/>
    </font>
    <font>
      <sz val="11"/>
      <name val="Calibri"/>
      <family val="2"/>
    </font>
    <font>
      <u val="single"/>
      <sz val="11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ourier New"/>
      <family val="3"/>
    </font>
    <font>
      <u val="single"/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SimSu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SimSu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>
        <color indexed="63"/>
      </right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/>
      <right style="medium"/>
      <top/>
      <bottom>
        <color indexed="63"/>
      </bottom>
    </border>
    <border>
      <left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481"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16" fontId="1" fillId="0" borderId="11" xfId="0" applyNumberFormat="1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horizontal="left" wrapText="1"/>
    </xf>
    <xf numFmtId="0" fontId="1" fillId="0" borderId="10" xfId="0" applyFont="1" applyBorder="1" applyAlignment="1">
      <alignment horizontal="left" vertical="center" wrapText="1"/>
    </xf>
    <xf numFmtId="0" fontId="0" fillId="0" borderId="13" xfId="0" applyBorder="1" applyAlignment="1">
      <alignment wrapText="1"/>
    </xf>
    <xf numFmtId="0" fontId="1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16" fontId="1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166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6" fontId="6" fillId="0" borderId="10" xfId="0" applyNumberFormat="1" applyFont="1" applyFill="1" applyBorder="1" applyAlignment="1">
      <alignment horizontal="center" vertical="center" wrapText="1"/>
    </xf>
    <xf numFmtId="16" fontId="6" fillId="0" borderId="13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164" fontId="9" fillId="0" borderId="14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/>
    </xf>
    <xf numFmtId="164" fontId="9" fillId="0" borderId="14" xfId="0" applyNumberFormat="1" applyFont="1" applyFill="1" applyBorder="1" applyAlignment="1">
      <alignment horizontal="center" vertical="center"/>
    </xf>
    <xf numFmtId="164" fontId="10" fillId="0" borderId="14" xfId="0" applyNumberFormat="1" applyFont="1" applyFill="1" applyBorder="1" applyAlignment="1">
      <alignment horizontal="center" vertical="center"/>
    </xf>
    <xf numFmtId="164" fontId="10" fillId="0" borderId="14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55" applyFont="1" applyFill="1" applyBorder="1" applyAlignment="1">
      <alignment horizontal="left" vertical="center" wrapText="1"/>
      <protection/>
    </xf>
    <xf numFmtId="0" fontId="6" fillId="0" borderId="15" xfId="55" applyFont="1" applyFill="1" applyBorder="1" applyAlignment="1">
      <alignment vertical="center" textRotation="90" wrapText="1"/>
      <protection/>
    </xf>
    <xf numFmtId="0" fontId="6" fillId="0" borderId="13" xfId="55" applyFont="1" applyFill="1" applyBorder="1" applyAlignment="1">
      <alignment vertical="center" textRotation="90" wrapText="1"/>
      <protection/>
    </xf>
    <xf numFmtId="49" fontId="8" fillId="0" borderId="14" xfId="55" applyNumberFormat="1" applyFont="1" applyFill="1" applyBorder="1" applyAlignment="1">
      <alignment horizontal="center" vertical="center"/>
      <protection/>
    </xf>
    <xf numFmtId="0" fontId="8" fillId="0" borderId="14" xfId="55" applyFont="1" applyFill="1" applyBorder="1" applyAlignment="1">
      <alignment horizontal="center" vertical="center" wrapText="1"/>
      <protection/>
    </xf>
    <xf numFmtId="0" fontId="9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8" fillId="0" borderId="14" xfId="55" applyFont="1" applyFill="1" applyBorder="1" applyAlignment="1">
      <alignment horizontal="left" vertical="center" wrapText="1"/>
      <protection/>
    </xf>
    <xf numFmtId="16" fontId="6" fillId="0" borderId="12" xfId="0" applyNumberFormat="1" applyFont="1" applyFill="1" applyBorder="1" applyAlignment="1">
      <alignment horizontal="center" vertical="center" wrapText="1"/>
    </xf>
    <xf numFmtId="0" fontId="11" fillId="0" borderId="10" xfId="42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horizontal="center" vertical="center"/>
    </xf>
    <xf numFmtId="4" fontId="9" fillId="0" borderId="14" xfId="0" applyNumberFormat="1" applyFont="1" applyFill="1" applyBorder="1" applyAlignment="1">
      <alignment horizontal="center" vertical="center"/>
    </xf>
    <xf numFmtId="4" fontId="9" fillId="0" borderId="14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textRotation="90" wrapText="1"/>
    </xf>
    <xf numFmtId="0" fontId="6" fillId="0" borderId="14" xfId="54" applyFont="1" applyFill="1" applyBorder="1" applyAlignment="1">
      <alignment horizontal="center" vertical="center" textRotation="90" wrapText="1"/>
      <protection/>
    </xf>
    <xf numFmtId="49" fontId="6" fillId="0" borderId="14" xfId="54" applyNumberFormat="1" applyFont="1" applyFill="1" applyBorder="1" applyAlignment="1">
      <alignment horizontal="center" vertical="center"/>
      <protection/>
    </xf>
    <xf numFmtId="0" fontId="6" fillId="0" borderId="0" xfId="0" applyFont="1" applyAlignment="1">
      <alignment/>
    </xf>
    <xf numFmtId="0" fontId="6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4" fontId="9" fillId="0" borderId="17" xfId="0" applyNumberFormat="1" applyFont="1" applyFill="1" applyBorder="1" applyAlignment="1">
      <alignment horizontal="center" vertical="center" wrapText="1"/>
    </xf>
    <xf numFmtId="164" fontId="9" fillId="0" borderId="18" xfId="0" applyNumberFormat="1" applyFont="1" applyFill="1" applyBorder="1" applyAlignment="1">
      <alignment horizontal="center" vertical="center" wrapText="1"/>
    </xf>
    <xf numFmtId="164" fontId="9" fillId="0" borderId="18" xfId="0" applyNumberFormat="1" applyFont="1" applyFill="1" applyBorder="1" applyAlignment="1">
      <alignment horizontal="center" vertical="center"/>
    </xf>
    <xf numFmtId="164" fontId="9" fillId="0" borderId="17" xfId="0" applyNumberFormat="1" applyFont="1" applyFill="1" applyBorder="1" applyAlignment="1">
      <alignment horizontal="center" vertical="center"/>
    </xf>
    <xf numFmtId="0" fontId="8" fillId="0" borderId="19" xfId="55" applyNumberFormat="1" applyFont="1" applyFill="1" applyBorder="1" applyAlignment="1">
      <alignment horizontal="left" vertical="center" wrapText="1"/>
      <protection/>
    </xf>
    <xf numFmtId="0" fontId="9" fillId="0" borderId="17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/>
    </xf>
    <xf numFmtId="164" fontId="9" fillId="33" borderId="14" xfId="0" applyNumberFormat="1" applyFont="1" applyFill="1" applyBorder="1" applyAlignment="1">
      <alignment horizontal="center" vertical="center" wrapText="1"/>
    </xf>
    <xf numFmtId="164" fontId="9" fillId="0" borderId="20" xfId="0" applyNumberFormat="1" applyFont="1" applyFill="1" applyBorder="1" applyAlignment="1">
      <alignment horizontal="center" vertical="center" wrapText="1"/>
    </xf>
    <xf numFmtId="164" fontId="9" fillId="33" borderId="18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65" fontId="9" fillId="0" borderId="19" xfId="0" applyNumberFormat="1" applyFont="1" applyFill="1" applyBorder="1" applyAlignment="1">
      <alignment horizontal="center" vertical="center" wrapText="1"/>
    </xf>
    <xf numFmtId="16" fontId="6" fillId="0" borderId="22" xfId="0" applyNumberFormat="1" applyFont="1" applyFill="1" applyBorder="1" applyAlignment="1">
      <alignment horizontal="center" vertical="center" wrapText="1"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 horizontal="center" vertical="center"/>
    </xf>
    <xf numFmtId="16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5" fontId="1" fillId="0" borderId="13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0" xfId="56" applyFont="1" applyFill="1">
      <alignment/>
      <protection/>
    </xf>
    <xf numFmtId="0" fontId="7" fillId="0" borderId="0" xfId="56" applyFont="1" applyFill="1">
      <alignment/>
      <protection/>
    </xf>
    <xf numFmtId="0" fontId="6" fillId="0" borderId="0" xfId="56" applyFont="1" applyFill="1" applyAlignment="1">
      <alignment horizontal="left"/>
      <protection/>
    </xf>
    <xf numFmtId="0" fontId="6" fillId="0" borderId="12" xfId="56" applyFont="1" applyFill="1" applyBorder="1" applyAlignment="1">
      <alignment horizontal="center" vertical="center" wrapText="1"/>
      <protection/>
    </xf>
    <xf numFmtId="0" fontId="6" fillId="0" borderId="13" xfId="56" applyFont="1" applyFill="1" applyBorder="1">
      <alignment/>
      <protection/>
    </xf>
    <xf numFmtId="0" fontId="6" fillId="0" borderId="10" xfId="56" applyFont="1" applyFill="1" applyBorder="1" applyAlignment="1">
      <alignment horizontal="center" vertical="center" wrapText="1"/>
      <protection/>
    </xf>
    <xf numFmtId="0" fontId="6" fillId="0" borderId="13" xfId="55" applyFont="1" applyFill="1" applyBorder="1" applyAlignment="1">
      <alignment horizontal="left" vertical="center" wrapText="1"/>
      <protection/>
    </xf>
    <xf numFmtId="0" fontId="6" fillId="0" borderId="13" xfId="55" applyFont="1" applyFill="1" applyBorder="1" applyAlignment="1">
      <alignment vertical="center" textRotation="90" wrapText="1"/>
      <protection/>
    </xf>
    <xf numFmtId="0" fontId="6" fillId="0" borderId="12" xfId="56" applyFont="1" applyFill="1" applyBorder="1">
      <alignment/>
      <protection/>
    </xf>
    <xf numFmtId="0" fontId="9" fillId="0" borderId="17" xfId="56" applyNumberFormat="1" applyFont="1" applyFill="1" applyBorder="1" applyAlignment="1">
      <alignment horizontal="center" vertical="center" wrapText="1"/>
      <protection/>
    </xf>
    <xf numFmtId="4" fontId="9" fillId="0" borderId="20" xfId="56" applyNumberFormat="1" applyFont="1" applyFill="1" applyBorder="1" applyAlignment="1">
      <alignment horizontal="center" vertical="center" wrapText="1"/>
      <protection/>
    </xf>
    <xf numFmtId="4" fontId="9" fillId="0" borderId="14" xfId="56" applyNumberFormat="1" applyFont="1" applyFill="1" applyBorder="1" applyAlignment="1">
      <alignment horizontal="center" vertical="center" wrapText="1"/>
      <protection/>
    </xf>
    <xf numFmtId="0" fontId="9" fillId="0" borderId="17" xfId="56" applyNumberFormat="1" applyFont="1" applyFill="1" applyBorder="1" applyAlignment="1">
      <alignment horizontal="center" vertical="center"/>
      <protection/>
    </xf>
    <xf numFmtId="4" fontId="9" fillId="0" borderId="14" xfId="56" applyNumberFormat="1" applyFont="1" applyFill="1" applyBorder="1" applyAlignment="1">
      <alignment horizontal="center" vertical="center"/>
      <protection/>
    </xf>
    <xf numFmtId="172" fontId="9" fillId="0" borderId="20" xfId="0" applyNumberFormat="1" applyFont="1" applyFill="1" applyBorder="1" applyAlignment="1">
      <alignment horizontal="center" vertical="center" wrapText="1"/>
    </xf>
    <xf numFmtId="172" fontId="9" fillId="0" borderId="14" xfId="0" applyNumberFormat="1" applyFont="1" applyFill="1" applyBorder="1" applyAlignment="1">
      <alignment horizontal="center" vertical="center" wrapText="1"/>
    </xf>
    <xf numFmtId="172" fontId="9" fillId="0" borderId="14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164" fontId="9" fillId="0" borderId="24" xfId="0" applyNumberFormat="1" applyFont="1" applyFill="1" applyBorder="1" applyAlignment="1">
      <alignment horizontal="center" vertical="center" wrapText="1"/>
    </xf>
    <xf numFmtId="4" fontId="9" fillId="0" borderId="24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14" fontId="6" fillId="0" borderId="10" xfId="0" applyNumberFormat="1" applyFont="1" applyFill="1" applyBorder="1" applyAlignment="1">
      <alignment horizontal="center" vertical="center" wrapText="1"/>
    </xf>
    <xf numFmtId="14" fontId="6" fillId="0" borderId="13" xfId="0" applyNumberFormat="1" applyFont="1" applyFill="1" applyBorder="1" applyAlignment="1">
      <alignment horizontal="center" vertical="center" wrapText="1"/>
    </xf>
    <xf numFmtId="14" fontId="6" fillId="0" borderId="12" xfId="0" applyNumberFormat="1" applyFont="1" applyFill="1" applyBorder="1" applyAlignment="1">
      <alignment horizontal="center" vertical="center" wrapText="1"/>
    </xf>
    <xf numFmtId="164" fontId="10" fillId="0" borderId="25" xfId="0" applyNumberFormat="1" applyFont="1" applyFill="1" applyBorder="1" applyAlignment="1">
      <alignment horizontal="center" vertical="center" wrapText="1"/>
    </xf>
    <xf numFmtId="164" fontId="10" fillId="0" borderId="24" xfId="0" applyNumberFormat="1" applyFont="1" applyFill="1" applyBorder="1" applyAlignment="1">
      <alignment horizontal="center" vertical="center" wrapText="1"/>
    </xf>
    <xf numFmtId="164" fontId="10" fillId="0" borderId="26" xfId="0" applyNumberFormat="1" applyFont="1" applyFill="1" applyBorder="1" applyAlignment="1">
      <alignment horizontal="center" vertical="center" wrapText="1"/>
    </xf>
    <xf numFmtId="164" fontId="10" fillId="0" borderId="17" xfId="0" applyNumberFormat="1" applyFont="1" applyFill="1" applyBorder="1" applyAlignment="1">
      <alignment horizontal="center" vertical="center" wrapText="1"/>
    </xf>
    <xf numFmtId="164" fontId="10" fillId="0" borderId="18" xfId="0" applyNumberFormat="1" applyFont="1" applyFill="1" applyBorder="1" applyAlignment="1">
      <alignment horizontal="center" vertical="center" wrapText="1"/>
    </xf>
    <xf numFmtId="164" fontId="10" fillId="0" borderId="17" xfId="0" applyNumberFormat="1" applyFont="1" applyFill="1" applyBorder="1" applyAlignment="1">
      <alignment horizontal="center" vertical="center"/>
    </xf>
    <xf numFmtId="164" fontId="10" fillId="0" borderId="18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164" fontId="9" fillId="0" borderId="26" xfId="0" applyNumberFormat="1" applyFont="1" applyFill="1" applyBorder="1" applyAlignment="1">
      <alignment horizontal="center" vertical="center" wrapText="1"/>
    </xf>
    <xf numFmtId="164" fontId="10" fillId="0" borderId="27" xfId="0" applyNumberFormat="1" applyFont="1" applyFill="1" applyBorder="1" applyAlignment="1">
      <alignment horizontal="center" vertical="center" wrapText="1"/>
    </xf>
    <xf numFmtId="164" fontId="10" fillId="0" borderId="28" xfId="0" applyNumberFormat="1" applyFont="1" applyFill="1" applyBorder="1" applyAlignment="1">
      <alignment horizontal="center" vertical="center" wrapText="1"/>
    </xf>
    <xf numFmtId="164" fontId="10" fillId="0" borderId="28" xfId="0" applyNumberFormat="1" applyFont="1" applyFill="1" applyBorder="1" applyAlignment="1">
      <alignment horizontal="center" vertical="center"/>
    </xf>
    <xf numFmtId="164" fontId="9" fillId="0" borderId="25" xfId="0" applyNumberFormat="1" applyFont="1" applyFill="1" applyBorder="1" applyAlignment="1">
      <alignment horizontal="center" vertical="center" wrapText="1"/>
    </xf>
    <xf numFmtId="49" fontId="8" fillId="0" borderId="25" xfId="55" applyNumberFormat="1" applyFont="1" applyFill="1" applyBorder="1" applyAlignment="1">
      <alignment horizontal="center" vertical="center"/>
      <protection/>
    </xf>
    <xf numFmtId="0" fontId="8" fillId="0" borderId="24" xfId="55" applyFont="1" applyFill="1" applyBorder="1" applyAlignment="1">
      <alignment horizontal="center" vertical="center" wrapText="1"/>
      <protection/>
    </xf>
    <xf numFmtId="0" fontId="9" fillId="0" borderId="24" xfId="0" applyFont="1" applyFill="1" applyBorder="1" applyAlignment="1">
      <alignment horizontal="center" vertical="center" wrapText="1"/>
    </xf>
    <xf numFmtId="165" fontId="9" fillId="0" borderId="29" xfId="0" applyNumberFormat="1" applyFont="1" applyFill="1" applyBorder="1" applyAlignment="1">
      <alignment horizontal="center" vertical="center" wrapText="1"/>
    </xf>
    <xf numFmtId="49" fontId="8" fillId="0" borderId="17" xfId="55" applyNumberFormat="1" applyFont="1" applyFill="1" applyBorder="1" applyAlignment="1">
      <alignment horizontal="center" vertical="center"/>
      <protection/>
    </xf>
    <xf numFmtId="0" fontId="8" fillId="0" borderId="17" xfId="55" applyNumberFormat="1" applyFont="1" applyFill="1" applyBorder="1" applyAlignment="1">
      <alignment horizontal="center" vertical="center"/>
      <protection/>
    </xf>
    <xf numFmtId="0" fontId="11" fillId="0" borderId="14" xfId="42" applyFont="1" applyFill="1" applyBorder="1" applyAlignment="1">
      <alignment horizontal="center" vertical="center" wrapText="1"/>
    </xf>
    <xf numFmtId="14" fontId="6" fillId="0" borderId="14" xfId="0" applyNumberFormat="1" applyFont="1" applyFill="1" applyBorder="1" applyAlignment="1">
      <alignment horizontal="center" vertical="center" wrapText="1"/>
    </xf>
    <xf numFmtId="165" fontId="9" fillId="33" borderId="14" xfId="0" applyNumberFormat="1" applyFont="1" applyFill="1" applyBorder="1" applyAlignment="1">
      <alignment horizontal="center" vertical="center" wrapText="1"/>
    </xf>
    <xf numFmtId="0" fontId="6" fillId="33" borderId="14" xfId="56" applyFont="1" applyFill="1" applyBorder="1" applyAlignment="1">
      <alignment horizontal="center" vertical="center"/>
      <protection/>
    </xf>
    <xf numFmtId="164" fontId="10" fillId="33" borderId="14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11" fillId="0" borderId="18" xfId="42" applyFont="1" applyFill="1" applyBorder="1" applyAlignment="1">
      <alignment horizontal="center" vertical="center" wrapText="1"/>
    </xf>
    <xf numFmtId="14" fontId="6" fillId="0" borderId="17" xfId="0" applyNumberFormat="1" applyFont="1" applyFill="1" applyBorder="1" applyAlignment="1">
      <alignment horizontal="center" vertical="center" wrapText="1"/>
    </xf>
    <xf numFmtId="14" fontId="6" fillId="0" borderId="18" xfId="0" applyNumberFormat="1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/>
    </xf>
    <xf numFmtId="4" fontId="9" fillId="0" borderId="18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165" fontId="9" fillId="33" borderId="19" xfId="0" applyNumberFormat="1" applyFont="1" applyFill="1" applyBorder="1" applyAlignment="1">
      <alignment horizontal="center" vertical="center" wrapText="1"/>
    </xf>
    <xf numFmtId="165" fontId="10" fillId="33" borderId="19" xfId="0" applyNumberFormat="1" applyFont="1" applyFill="1" applyBorder="1" applyAlignment="1">
      <alignment horizontal="center" vertical="center" wrapText="1"/>
    </xf>
    <xf numFmtId="4" fontId="10" fillId="0" borderId="24" xfId="0" applyNumberFormat="1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horizontal="center" vertical="center" wrapText="1"/>
    </xf>
    <xf numFmtId="4" fontId="9" fillId="0" borderId="30" xfId="0" applyNumberFormat="1" applyFont="1" applyFill="1" applyBorder="1" applyAlignment="1">
      <alignment horizontal="center" vertical="center" wrapText="1"/>
    </xf>
    <xf numFmtId="49" fontId="6" fillId="0" borderId="31" xfId="54" applyNumberFormat="1" applyFont="1" applyFill="1" applyBorder="1" applyAlignment="1">
      <alignment horizontal="center" vertical="center"/>
      <protection/>
    </xf>
    <xf numFmtId="0" fontId="8" fillId="0" borderId="0" xfId="0" applyFont="1" applyFill="1" applyAlignment="1">
      <alignment/>
    </xf>
    <xf numFmtId="0" fontId="15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0" fillId="0" borderId="0" xfId="0" applyFont="1" applyAlignment="1">
      <alignment/>
    </xf>
    <xf numFmtId="0" fontId="22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166" fontId="6" fillId="33" borderId="10" xfId="0" applyNumberFormat="1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16" fontId="6" fillId="33" borderId="10" xfId="0" applyNumberFormat="1" applyFont="1" applyFill="1" applyBorder="1" applyAlignment="1">
      <alignment horizontal="center" vertical="center" wrapText="1"/>
    </xf>
    <xf numFmtId="16" fontId="6" fillId="33" borderId="10" xfId="0" applyNumberFormat="1" applyFont="1" applyFill="1" applyBorder="1" applyAlignment="1">
      <alignment horizontal="center" vertical="center" wrapText="1"/>
    </xf>
    <xf numFmtId="16" fontId="6" fillId="33" borderId="16" xfId="0" applyNumberFormat="1" applyFont="1" applyFill="1" applyBorder="1" applyAlignment="1">
      <alignment horizontal="center" vertical="center" wrapText="1"/>
    </xf>
    <xf numFmtId="16" fontId="6" fillId="33" borderId="11" xfId="0" applyNumberFormat="1" applyFont="1" applyFill="1" applyBorder="1" applyAlignment="1">
      <alignment horizontal="center" vertical="center" wrapText="1"/>
    </xf>
    <xf numFmtId="16" fontId="6" fillId="33" borderId="13" xfId="0" applyNumberFormat="1" applyFont="1" applyFill="1" applyBorder="1" applyAlignment="1">
      <alignment horizontal="center" vertical="center" wrapText="1"/>
    </xf>
    <xf numFmtId="16" fontId="6" fillId="33" borderId="16" xfId="0" applyNumberFormat="1" applyFont="1" applyFill="1" applyBorder="1" applyAlignment="1">
      <alignment horizontal="center" vertical="center" wrapText="1"/>
    </xf>
    <xf numFmtId="16" fontId="6" fillId="33" borderId="12" xfId="0" applyNumberFormat="1" applyFont="1" applyFill="1" applyBorder="1" applyAlignment="1">
      <alignment horizontal="center" vertical="center" wrapText="1"/>
    </xf>
    <xf numFmtId="16" fontId="6" fillId="33" borderId="15" xfId="0" applyNumberFormat="1" applyFont="1" applyFill="1" applyBorder="1" applyAlignment="1">
      <alignment horizontal="center" vertical="center" wrapText="1"/>
    </xf>
    <xf numFmtId="0" fontId="8" fillId="33" borderId="14" xfId="55" applyNumberFormat="1" applyFont="1" applyFill="1" applyBorder="1" applyAlignment="1">
      <alignment horizontal="center" vertical="center"/>
      <protection/>
    </xf>
    <xf numFmtId="0" fontId="8" fillId="33" borderId="19" xfId="55" applyNumberFormat="1" applyFont="1" applyFill="1" applyBorder="1" applyAlignment="1">
      <alignment horizontal="left" vertical="center" wrapText="1"/>
      <protection/>
    </xf>
    <xf numFmtId="0" fontId="9" fillId="33" borderId="17" xfId="0" applyNumberFormat="1" applyFont="1" applyFill="1" applyBorder="1" applyAlignment="1">
      <alignment horizontal="center" vertical="center" wrapText="1"/>
    </xf>
    <xf numFmtId="0" fontId="9" fillId="33" borderId="14" xfId="0" applyNumberFormat="1" applyFont="1" applyFill="1" applyBorder="1" applyAlignment="1">
      <alignment horizontal="center" vertical="center" wrapText="1"/>
    </xf>
    <xf numFmtId="167" fontId="9" fillId="33" borderId="14" xfId="0" applyNumberFormat="1" applyFont="1" applyFill="1" applyBorder="1" applyAlignment="1">
      <alignment horizontal="center" vertical="center" wrapText="1"/>
    </xf>
    <xf numFmtId="164" fontId="9" fillId="33" borderId="32" xfId="0" applyNumberFormat="1" applyFont="1" applyFill="1" applyBorder="1" applyAlignment="1">
      <alignment horizontal="center" vertical="center" wrapText="1"/>
    </xf>
    <xf numFmtId="164" fontId="9" fillId="33" borderId="20" xfId="0" applyNumberFormat="1" applyFont="1" applyFill="1" applyBorder="1" applyAlignment="1">
      <alignment horizontal="center" vertical="center" wrapText="1"/>
    </xf>
    <xf numFmtId="164" fontId="9" fillId="33" borderId="33" xfId="0" applyNumberFormat="1" applyFont="1" applyFill="1" applyBorder="1" applyAlignment="1">
      <alignment horizontal="center" vertical="center" wrapText="1"/>
    </xf>
    <xf numFmtId="164" fontId="9" fillId="33" borderId="28" xfId="0" applyNumberFormat="1" applyFont="1" applyFill="1" applyBorder="1" applyAlignment="1">
      <alignment horizontal="center" vertical="center" wrapText="1"/>
    </xf>
    <xf numFmtId="164" fontId="9" fillId="33" borderId="19" xfId="0" applyNumberFormat="1" applyFont="1" applyFill="1" applyBorder="1" applyAlignment="1">
      <alignment horizontal="center" vertical="center" wrapText="1"/>
    </xf>
    <xf numFmtId="164" fontId="9" fillId="33" borderId="17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center" vertical="center"/>
    </xf>
    <xf numFmtId="0" fontId="9" fillId="33" borderId="17" xfId="0" applyNumberFormat="1" applyFont="1" applyFill="1" applyBorder="1" applyAlignment="1">
      <alignment horizontal="center" vertical="center"/>
    </xf>
    <xf numFmtId="0" fontId="9" fillId="33" borderId="14" xfId="0" applyNumberFormat="1" applyFont="1" applyFill="1" applyBorder="1" applyAlignment="1">
      <alignment horizontal="center" vertical="center"/>
    </xf>
    <xf numFmtId="164" fontId="9" fillId="33" borderId="14" xfId="0" applyNumberFormat="1" applyFont="1" applyFill="1" applyBorder="1" applyAlignment="1">
      <alignment horizontal="center" vertical="center"/>
    </xf>
    <xf numFmtId="167" fontId="9" fillId="33" borderId="14" xfId="0" applyNumberFormat="1" applyFont="1" applyFill="1" applyBorder="1" applyAlignment="1">
      <alignment horizontal="center" vertical="center"/>
    </xf>
    <xf numFmtId="164" fontId="9" fillId="33" borderId="18" xfId="0" applyNumberFormat="1" applyFont="1" applyFill="1" applyBorder="1" applyAlignment="1">
      <alignment horizontal="center" vertical="center"/>
    </xf>
    <xf numFmtId="164" fontId="9" fillId="33" borderId="19" xfId="0" applyNumberFormat="1" applyFont="1" applyFill="1" applyBorder="1" applyAlignment="1">
      <alignment horizontal="center" vertical="center"/>
    </xf>
    <xf numFmtId="0" fontId="6" fillId="33" borderId="14" xfId="55" applyNumberFormat="1" applyFont="1" applyFill="1" applyBorder="1" applyAlignment="1">
      <alignment horizontal="center" vertical="center"/>
      <protection/>
    </xf>
    <xf numFmtId="0" fontId="10" fillId="33" borderId="19" xfId="0" applyFont="1" applyFill="1" applyBorder="1" applyAlignment="1">
      <alignment horizontal="left" vertical="center" wrapText="1"/>
    </xf>
    <xf numFmtId="0" fontId="10" fillId="33" borderId="14" xfId="0" applyNumberFormat="1" applyFont="1" applyFill="1" applyBorder="1" applyAlignment="1">
      <alignment horizontal="center" vertical="center"/>
    </xf>
    <xf numFmtId="167" fontId="10" fillId="33" borderId="14" xfId="0" applyNumberFormat="1" applyFont="1" applyFill="1" applyBorder="1" applyAlignment="1">
      <alignment horizontal="center" vertical="center"/>
    </xf>
    <xf numFmtId="164" fontId="10" fillId="33" borderId="18" xfId="0" applyNumberFormat="1" applyFont="1" applyFill="1" applyBorder="1" applyAlignment="1">
      <alignment horizontal="center" vertical="center"/>
    </xf>
    <xf numFmtId="164" fontId="10" fillId="33" borderId="19" xfId="0" applyNumberFormat="1" applyFont="1" applyFill="1" applyBorder="1" applyAlignment="1">
      <alignment horizontal="center" vertical="center"/>
    </xf>
    <xf numFmtId="164" fontId="10" fillId="33" borderId="14" xfId="0" applyNumberFormat="1" applyFont="1" applyFill="1" applyBorder="1" applyAlignment="1">
      <alignment horizontal="center" vertical="center" wrapText="1"/>
    </xf>
    <xf numFmtId="164" fontId="10" fillId="33" borderId="18" xfId="0" applyNumberFormat="1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vertical="center" wrapText="1"/>
    </xf>
    <xf numFmtId="0" fontId="13" fillId="33" borderId="34" xfId="0" applyFont="1" applyFill="1" applyBorder="1" applyAlignment="1">
      <alignment vertical="center" wrapText="1"/>
    </xf>
    <xf numFmtId="0" fontId="6" fillId="33" borderId="0" xfId="0" applyNumberFormat="1" applyFont="1" applyFill="1" applyAlignment="1">
      <alignment horizontal="center" vertical="center"/>
    </xf>
    <xf numFmtId="0" fontId="8" fillId="33" borderId="19" xfId="55" applyNumberFormat="1" applyFont="1" applyFill="1" applyBorder="1" applyAlignment="1">
      <alignment horizontal="center" vertical="center"/>
      <protection/>
    </xf>
    <xf numFmtId="0" fontId="8" fillId="33" borderId="19" xfId="0" applyFont="1" applyFill="1" applyBorder="1" applyAlignment="1">
      <alignment horizontal="center" vertical="top" wrapText="1"/>
    </xf>
    <xf numFmtId="0" fontId="10" fillId="33" borderId="17" xfId="0" applyNumberFormat="1" applyFont="1" applyFill="1" applyBorder="1" applyAlignment="1">
      <alignment horizontal="center" vertical="center"/>
    </xf>
    <xf numFmtId="167" fontId="10" fillId="33" borderId="14" xfId="0" applyNumberFormat="1" applyFont="1" applyFill="1" applyBorder="1" applyAlignment="1">
      <alignment horizontal="center" vertical="center" wrapText="1"/>
    </xf>
    <xf numFmtId="164" fontId="9" fillId="33" borderId="35" xfId="0" applyNumberFormat="1" applyFont="1" applyFill="1" applyBorder="1" applyAlignment="1">
      <alignment horizontal="center" vertical="center" wrapText="1"/>
    </xf>
    <xf numFmtId="49" fontId="8" fillId="33" borderId="14" xfId="55" applyNumberFormat="1" applyFont="1" applyFill="1" applyBorder="1" applyAlignment="1">
      <alignment horizontal="center" vertical="center"/>
      <protection/>
    </xf>
    <xf numFmtId="0" fontId="8" fillId="33" borderId="0" xfId="0" applyFont="1" applyFill="1" applyAlignment="1">
      <alignment wrapText="1"/>
    </xf>
    <xf numFmtId="164" fontId="9" fillId="33" borderId="17" xfId="0" applyNumberFormat="1" applyFont="1" applyFill="1" applyBorder="1" applyAlignment="1">
      <alignment horizontal="center" vertical="center"/>
    </xf>
    <xf numFmtId="49" fontId="6" fillId="33" borderId="14" xfId="55" applyNumberFormat="1" applyFont="1" applyFill="1" applyBorder="1" applyAlignment="1">
      <alignment horizontal="center" vertical="center"/>
      <protection/>
    </xf>
    <xf numFmtId="164" fontId="10" fillId="33" borderId="17" xfId="0" applyNumberFormat="1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vertical="top" wrapText="1"/>
    </xf>
    <xf numFmtId="49" fontId="6" fillId="33" borderId="31" xfId="55" applyNumberFormat="1" applyFont="1" applyFill="1" applyBorder="1" applyAlignment="1">
      <alignment horizontal="center" vertical="center"/>
      <protection/>
    </xf>
    <xf numFmtId="0" fontId="6" fillId="33" borderId="36" xfId="0" applyFont="1" applyFill="1" applyBorder="1" applyAlignment="1">
      <alignment vertical="top" wrapText="1"/>
    </xf>
    <xf numFmtId="0" fontId="9" fillId="33" borderId="37" xfId="0" applyNumberFormat="1" applyFont="1" applyFill="1" applyBorder="1" applyAlignment="1">
      <alignment horizontal="center" vertical="center"/>
    </xf>
    <xf numFmtId="0" fontId="9" fillId="33" borderId="31" xfId="0" applyNumberFormat="1" applyFont="1" applyFill="1" applyBorder="1" applyAlignment="1">
      <alignment horizontal="center" vertical="center"/>
    </xf>
    <xf numFmtId="164" fontId="9" fillId="33" borderId="31" xfId="0" applyNumberFormat="1" applyFont="1" applyFill="1" applyBorder="1" applyAlignment="1">
      <alignment horizontal="center" vertical="center"/>
    </xf>
    <xf numFmtId="167" fontId="10" fillId="33" borderId="31" xfId="0" applyNumberFormat="1" applyFont="1" applyFill="1" applyBorder="1" applyAlignment="1">
      <alignment horizontal="center" vertical="center"/>
    </xf>
    <xf numFmtId="164" fontId="9" fillId="33" borderId="38" xfId="0" applyNumberFormat="1" applyFont="1" applyFill="1" applyBorder="1" applyAlignment="1">
      <alignment horizontal="center" vertical="center"/>
    </xf>
    <xf numFmtId="164" fontId="9" fillId="33" borderId="37" xfId="0" applyNumberFormat="1" applyFont="1" applyFill="1" applyBorder="1" applyAlignment="1">
      <alignment horizontal="center" vertical="center" wrapText="1"/>
    </xf>
    <xf numFmtId="164" fontId="10" fillId="33" borderId="31" xfId="0" applyNumberFormat="1" applyFont="1" applyFill="1" applyBorder="1" applyAlignment="1">
      <alignment horizontal="center" vertical="center"/>
    </xf>
    <xf numFmtId="164" fontId="10" fillId="33" borderId="38" xfId="0" applyNumberFormat="1" applyFont="1" applyFill="1" applyBorder="1" applyAlignment="1">
      <alignment horizontal="center" vertical="center"/>
    </xf>
    <xf numFmtId="164" fontId="9" fillId="33" borderId="39" xfId="0" applyNumberFormat="1" applyFont="1" applyFill="1" applyBorder="1" applyAlignment="1">
      <alignment horizontal="center" vertical="center" wrapText="1"/>
    </xf>
    <xf numFmtId="164" fontId="10" fillId="33" borderId="37" xfId="0" applyNumberFormat="1" applyFont="1" applyFill="1" applyBorder="1" applyAlignment="1">
      <alignment horizontal="center" vertical="center"/>
    </xf>
    <xf numFmtId="164" fontId="10" fillId="33" borderId="36" xfId="0" applyNumberFormat="1" applyFont="1" applyFill="1" applyBorder="1" applyAlignment="1">
      <alignment horizontal="center" vertical="center"/>
    </xf>
    <xf numFmtId="164" fontId="10" fillId="33" borderId="31" xfId="0" applyNumberFormat="1" applyFont="1" applyFill="1" applyBorder="1" applyAlignment="1">
      <alignment horizontal="center" vertical="center" wrapText="1"/>
    </xf>
    <xf numFmtId="164" fontId="10" fillId="33" borderId="38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/>
    </xf>
    <xf numFmtId="166" fontId="6" fillId="33" borderId="0" xfId="0" applyNumberFormat="1" applyFont="1" applyFill="1" applyAlignment="1">
      <alignment/>
    </xf>
    <xf numFmtId="165" fontId="9" fillId="33" borderId="32" xfId="0" applyNumberFormat="1" applyFont="1" applyFill="1" applyBorder="1" applyAlignment="1">
      <alignment horizontal="center" vertical="center" wrapText="1"/>
    </xf>
    <xf numFmtId="165" fontId="9" fillId="33" borderId="33" xfId="0" applyNumberFormat="1" applyFont="1" applyFill="1" applyBorder="1" applyAlignment="1">
      <alignment horizontal="center" vertical="center" wrapText="1"/>
    </xf>
    <xf numFmtId="164" fontId="9" fillId="33" borderId="40" xfId="0" applyNumberFormat="1" applyFont="1" applyFill="1" applyBorder="1" applyAlignment="1">
      <alignment horizontal="center" vertical="center" wrapText="1"/>
    </xf>
    <xf numFmtId="164" fontId="9" fillId="33" borderId="30" xfId="0" applyNumberFormat="1" applyFont="1" applyFill="1" applyBorder="1" applyAlignment="1">
      <alignment horizontal="center" vertical="center" wrapText="1"/>
    </xf>
    <xf numFmtId="165" fontId="9" fillId="33" borderId="17" xfId="0" applyNumberFormat="1" applyFont="1" applyFill="1" applyBorder="1" applyAlignment="1">
      <alignment horizontal="center" vertical="center" wrapText="1"/>
    </xf>
    <xf numFmtId="165" fontId="9" fillId="33" borderId="18" xfId="0" applyNumberFormat="1" applyFont="1" applyFill="1" applyBorder="1" applyAlignment="1">
      <alignment horizontal="center" vertical="center" wrapText="1"/>
    </xf>
    <xf numFmtId="165" fontId="9" fillId="33" borderId="17" xfId="0" applyNumberFormat="1" applyFont="1" applyFill="1" applyBorder="1" applyAlignment="1">
      <alignment horizontal="center" vertical="center"/>
    </xf>
    <xf numFmtId="165" fontId="9" fillId="33" borderId="18" xfId="0" applyNumberFormat="1" applyFont="1" applyFill="1" applyBorder="1" applyAlignment="1">
      <alignment horizontal="center" vertical="center"/>
    </xf>
    <xf numFmtId="164" fontId="9" fillId="33" borderId="35" xfId="0" applyNumberFormat="1" applyFont="1" applyFill="1" applyBorder="1" applyAlignment="1">
      <alignment horizontal="center" vertical="center"/>
    </xf>
    <xf numFmtId="165" fontId="10" fillId="33" borderId="35" xfId="0" applyNumberFormat="1" applyFont="1" applyFill="1" applyBorder="1" applyAlignment="1">
      <alignment horizontal="center" vertical="center"/>
    </xf>
    <xf numFmtId="164" fontId="10" fillId="33" borderId="35" xfId="0" applyNumberFormat="1" applyFont="1" applyFill="1" applyBorder="1" applyAlignment="1">
      <alignment horizontal="center" vertical="center"/>
    </xf>
    <xf numFmtId="164" fontId="6" fillId="33" borderId="14" xfId="0" applyNumberFormat="1" applyFont="1" applyFill="1" applyBorder="1" applyAlignment="1">
      <alignment/>
    </xf>
    <xf numFmtId="164" fontId="6" fillId="33" borderId="14" xfId="0" applyNumberFormat="1" applyFont="1" applyFill="1" applyBorder="1" applyAlignment="1">
      <alignment horizontal="center" vertical="center"/>
    </xf>
    <xf numFmtId="165" fontId="9" fillId="33" borderId="38" xfId="0" applyNumberFormat="1" applyFont="1" applyFill="1" applyBorder="1" applyAlignment="1">
      <alignment horizontal="center" vertical="center" wrapText="1"/>
    </xf>
    <xf numFmtId="165" fontId="10" fillId="33" borderId="41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/>
    </xf>
    <xf numFmtId="0" fontId="10" fillId="33" borderId="19" xfId="56" applyFont="1" applyFill="1" applyBorder="1" applyAlignment="1">
      <alignment horizontal="left" vertical="center" wrapText="1"/>
      <protection/>
    </xf>
    <xf numFmtId="0" fontId="9" fillId="33" borderId="17" xfId="56" applyNumberFormat="1" applyFont="1" applyFill="1" applyBorder="1" applyAlignment="1">
      <alignment horizontal="center" vertical="center"/>
      <protection/>
    </xf>
    <xf numFmtId="0" fontId="6" fillId="33" borderId="14" xfId="55" applyFont="1" applyFill="1" applyBorder="1" applyAlignment="1">
      <alignment horizontal="center" vertical="center"/>
      <protection/>
    </xf>
    <xf numFmtId="0" fontId="0" fillId="33" borderId="0" xfId="0" applyFill="1" applyAlignment="1">
      <alignment/>
    </xf>
    <xf numFmtId="0" fontId="8" fillId="33" borderId="19" xfId="56" applyFont="1" applyFill="1" applyBorder="1" applyAlignment="1">
      <alignment horizontal="center" vertical="top" wrapText="1"/>
      <protection/>
    </xf>
    <xf numFmtId="0" fontId="10" fillId="33" borderId="17" xfId="56" applyNumberFormat="1" applyFont="1" applyFill="1" applyBorder="1" applyAlignment="1">
      <alignment horizontal="center" vertical="center"/>
      <protection/>
    </xf>
    <xf numFmtId="4" fontId="9" fillId="33" borderId="14" xfId="56" applyNumberFormat="1" applyFont="1" applyFill="1" applyBorder="1" applyAlignment="1">
      <alignment horizontal="center" vertical="center"/>
      <protection/>
    </xf>
    <xf numFmtId="0" fontId="10" fillId="33" borderId="19" xfId="56" applyFont="1" applyFill="1" applyBorder="1" applyAlignment="1">
      <alignment vertical="center" wrapText="1"/>
      <protection/>
    </xf>
    <xf numFmtId="0" fontId="10" fillId="33" borderId="19" xfId="56" applyFont="1" applyFill="1" applyBorder="1" applyAlignment="1">
      <alignment vertical="center" wrapText="1"/>
      <protection/>
    </xf>
    <xf numFmtId="0" fontId="6" fillId="33" borderId="19" xfId="56" applyFont="1" applyFill="1" applyBorder="1" applyAlignment="1">
      <alignment vertical="top" wrapText="1"/>
      <protection/>
    </xf>
    <xf numFmtId="0" fontId="9" fillId="33" borderId="17" xfId="57" applyNumberFormat="1" applyFont="1" applyFill="1" applyBorder="1" applyAlignment="1">
      <alignment horizontal="center" vertical="center" wrapText="1"/>
      <protection/>
    </xf>
    <xf numFmtId="164" fontId="9" fillId="33" borderId="20" xfId="57" applyNumberFormat="1" applyFont="1" applyFill="1" applyBorder="1" applyAlignment="1">
      <alignment horizontal="center" vertical="center" wrapText="1"/>
      <protection/>
    </xf>
    <xf numFmtId="164" fontId="9" fillId="33" borderId="14" xfId="57" applyNumberFormat="1" applyFont="1" applyFill="1" applyBorder="1" applyAlignment="1">
      <alignment horizontal="center" vertical="center" wrapText="1"/>
      <protection/>
    </xf>
    <xf numFmtId="0" fontId="9" fillId="33" borderId="17" xfId="57" applyNumberFormat="1" applyFont="1" applyFill="1" applyBorder="1" applyAlignment="1">
      <alignment horizontal="center" vertical="center"/>
      <protection/>
    </xf>
    <xf numFmtId="164" fontId="9" fillId="33" borderId="14" xfId="57" applyNumberFormat="1" applyFont="1" applyFill="1" applyBorder="1" applyAlignment="1">
      <alignment horizontal="center" vertical="center"/>
      <protection/>
    </xf>
    <xf numFmtId="0" fontId="10" fillId="33" borderId="19" xfId="57" applyFont="1" applyFill="1" applyBorder="1" applyAlignment="1">
      <alignment vertical="center" wrapText="1"/>
      <protection/>
    </xf>
    <xf numFmtId="0" fontId="6" fillId="33" borderId="0" xfId="0" applyFont="1" applyFill="1" applyAlignment="1">
      <alignment horizontal="center" vertical="center"/>
    </xf>
    <xf numFmtId="0" fontId="8" fillId="33" borderId="14" xfId="55" applyFont="1" applyFill="1" applyBorder="1" applyAlignment="1">
      <alignment horizontal="center" vertical="center"/>
      <protection/>
    </xf>
    <xf numFmtId="0" fontId="6" fillId="33" borderId="14" xfId="57" applyFont="1" applyFill="1" applyBorder="1" applyAlignment="1">
      <alignment horizontal="center" vertical="center"/>
      <protection/>
    </xf>
    <xf numFmtId="0" fontId="6" fillId="33" borderId="14" xfId="0" applyFont="1" applyFill="1" applyBorder="1" applyAlignment="1">
      <alignment horizontal="center" vertical="center"/>
    </xf>
    <xf numFmtId="0" fontId="10" fillId="33" borderId="14" xfId="55" applyFont="1" applyFill="1" applyBorder="1" applyAlignment="1">
      <alignment horizontal="center" vertical="center"/>
      <protection/>
    </xf>
    <xf numFmtId="0" fontId="10" fillId="33" borderId="14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10" fillId="33" borderId="34" xfId="0" applyFont="1" applyFill="1" applyBorder="1" applyAlignment="1">
      <alignment vertical="center" wrapText="1"/>
    </xf>
    <xf numFmtId="49" fontId="8" fillId="33" borderId="17" xfId="55" applyNumberFormat="1" applyFont="1" applyFill="1" applyBorder="1" applyAlignment="1">
      <alignment horizontal="center" vertical="center"/>
      <protection/>
    </xf>
    <xf numFmtId="0" fontId="8" fillId="33" borderId="14" xfId="55" applyFont="1" applyFill="1" applyBorder="1" applyAlignment="1">
      <alignment horizontal="center" vertical="center" wrapText="1"/>
      <protection/>
    </xf>
    <xf numFmtId="164" fontId="10" fillId="33" borderId="28" xfId="0" applyNumberFormat="1" applyFont="1" applyFill="1" applyBorder="1" applyAlignment="1">
      <alignment horizontal="center" vertical="center"/>
    </xf>
    <xf numFmtId="4" fontId="9" fillId="33" borderId="14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0" fontId="6" fillId="33" borderId="17" xfId="55" applyNumberFormat="1" applyFont="1" applyFill="1" applyBorder="1" applyAlignment="1">
      <alignment horizontal="center" vertical="center"/>
      <protection/>
    </xf>
    <xf numFmtId="0" fontId="10" fillId="33" borderId="14" xfId="0" applyFont="1" applyFill="1" applyBorder="1" applyAlignment="1">
      <alignment horizontal="left" vertical="center" wrapText="1"/>
    </xf>
    <xf numFmtId="4" fontId="10" fillId="33" borderId="14" xfId="0" applyNumberFormat="1" applyFont="1" applyFill="1" applyBorder="1" applyAlignment="1">
      <alignment horizontal="center" vertical="center"/>
    </xf>
    <xf numFmtId="164" fontId="10" fillId="33" borderId="42" xfId="0" applyNumberFormat="1" applyFont="1" applyFill="1" applyBorder="1" applyAlignment="1">
      <alignment horizontal="center" vertical="center" wrapText="1"/>
    </xf>
    <xf numFmtId="0" fontId="6" fillId="33" borderId="17" xfId="55" applyNumberFormat="1" applyFont="1" applyFill="1" applyBorder="1" applyAlignment="1">
      <alignment horizontal="center" vertical="center"/>
      <protection/>
    </xf>
    <xf numFmtId="0" fontId="10" fillId="33" borderId="14" xfId="0" applyFont="1" applyFill="1" applyBorder="1" applyAlignment="1">
      <alignment vertical="center" wrapText="1"/>
    </xf>
    <xf numFmtId="165" fontId="6" fillId="33" borderId="17" xfId="0" applyNumberFormat="1" applyFont="1" applyFill="1" applyBorder="1" applyAlignment="1">
      <alignment horizontal="center" vertical="center"/>
    </xf>
    <xf numFmtId="165" fontId="6" fillId="33" borderId="14" xfId="0" applyNumberFormat="1" applyFont="1" applyFill="1" applyBorder="1" applyAlignment="1">
      <alignment horizontal="center" vertical="center"/>
    </xf>
    <xf numFmtId="165" fontId="6" fillId="33" borderId="18" xfId="0" applyNumberFormat="1" applyFont="1" applyFill="1" applyBorder="1" applyAlignment="1">
      <alignment horizontal="center" vertical="center"/>
    </xf>
    <xf numFmtId="165" fontId="6" fillId="33" borderId="28" xfId="0" applyNumberFormat="1" applyFont="1" applyFill="1" applyBorder="1" applyAlignment="1">
      <alignment horizontal="center" vertical="center"/>
    </xf>
    <xf numFmtId="165" fontId="10" fillId="33" borderId="14" xfId="0" applyNumberFormat="1" applyFont="1" applyFill="1" applyBorder="1" applyAlignment="1">
      <alignment horizontal="center" vertical="center" wrapText="1"/>
    </xf>
    <xf numFmtId="165" fontId="10" fillId="33" borderId="14" xfId="0" applyNumberFormat="1" applyFont="1" applyFill="1" applyBorder="1" applyAlignment="1">
      <alignment horizontal="center" vertical="center"/>
    </xf>
    <xf numFmtId="0" fontId="8" fillId="33" borderId="17" xfId="55" applyNumberFormat="1" applyFont="1" applyFill="1" applyBorder="1" applyAlignment="1">
      <alignment horizontal="center" vertical="center"/>
      <protection/>
    </xf>
    <xf numFmtId="0" fontId="8" fillId="33" borderId="14" xfId="0" applyFont="1" applyFill="1" applyBorder="1" applyAlignment="1">
      <alignment horizontal="center" vertical="top" wrapText="1"/>
    </xf>
    <xf numFmtId="164" fontId="9" fillId="33" borderId="28" xfId="0" applyNumberFormat="1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wrapText="1"/>
    </xf>
    <xf numFmtId="49" fontId="6" fillId="33" borderId="17" xfId="55" applyNumberFormat="1" applyFont="1" applyFill="1" applyBorder="1" applyAlignment="1">
      <alignment horizontal="center" vertical="center"/>
      <protection/>
    </xf>
    <xf numFmtId="0" fontId="6" fillId="33" borderId="14" xfId="0" applyFont="1" applyFill="1" applyBorder="1" applyAlignment="1">
      <alignment vertical="top" wrapText="1"/>
    </xf>
    <xf numFmtId="49" fontId="6" fillId="33" borderId="37" xfId="55" applyNumberFormat="1" applyFont="1" applyFill="1" applyBorder="1" applyAlignment="1">
      <alignment horizontal="center" vertical="center"/>
      <protection/>
    </xf>
    <xf numFmtId="0" fontId="6" fillId="33" borderId="31" xfId="0" applyFont="1" applyFill="1" applyBorder="1" applyAlignment="1">
      <alignment vertical="top" wrapText="1"/>
    </xf>
    <xf numFmtId="165" fontId="9" fillId="33" borderId="36" xfId="0" applyNumberFormat="1" applyFont="1" applyFill="1" applyBorder="1" applyAlignment="1">
      <alignment horizontal="center" vertical="center" wrapText="1"/>
    </xf>
    <xf numFmtId="165" fontId="9" fillId="33" borderId="31" xfId="0" applyNumberFormat="1" applyFont="1" applyFill="1" applyBorder="1" applyAlignment="1">
      <alignment horizontal="center" vertical="center" wrapText="1"/>
    </xf>
    <xf numFmtId="0" fontId="6" fillId="33" borderId="31" xfId="56" applyFont="1" applyFill="1" applyBorder="1" applyAlignment="1">
      <alignment horizontal="center" vertical="center"/>
      <protection/>
    </xf>
    <xf numFmtId="164" fontId="10" fillId="33" borderId="39" xfId="0" applyNumberFormat="1" applyFont="1" applyFill="1" applyBorder="1" applyAlignment="1">
      <alignment horizontal="center" vertical="center"/>
    </xf>
    <xf numFmtId="164" fontId="6" fillId="33" borderId="0" xfId="0" applyNumberFormat="1" applyFont="1" applyFill="1" applyAlignment="1">
      <alignment/>
    </xf>
    <xf numFmtId="0" fontId="9" fillId="33" borderId="19" xfId="0" applyNumberFormat="1" applyFont="1" applyFill="1" applyBorder="1" applyAlignment="1">
      <alignment horizontal="center" vertical="center"/>
    </xf>
    <xf numFmtId="4" fontId="10" fillId="33" borderId="17" xfId="0" applyNumberFormat="1" applyFont="1" applyFill="1" applyBorder="1" applyAlignment="1">
      <alignment horizontal="center" vertical="center"/>
    </xf>
    <xf numFmtId="4" fontId="10" fillId="33" borderId="18" xfId="0" applyNumberFormat="1" applyFont="1" applyFill="1" applyBorder="1" applyAlignment="1">
      <alignment horizontal="center" vertical="center"/>
    </xf>
    <xf numFmtId="4" fontId="10" fillId="33" borderId="28" xfId="0" applyNumberFormat="1" applyFont="1" applyFill="1" applyBorder="1" applyAlignment="1">
      <alignment horizontal="center" vertical="center"/>
    </xf>
    <xf numFmtId="4" fontId="10" fillId="33" borderId="19" xfId="0" applyNumberFormat="1" applyFont="1" applyFill="1" applyBorder="1" applyAlignment="1">
      <alignment horizontal="center" vertical="center"/>
    </xf>
    <xf numFmtId="3" fontId="10" fillId="33" borderId="18" xfId="0" applyNumberFormat="1" applyFont="1" applyFill="1" applyBorder="1" applyAlignment="1">
      <alignment horizontal="center" vertical="center"/>
    </xf>
    <xf numFmtId="0" fontId="10" fillId="33" borderId="19" xfId="0" applyNumberFormat="1" applyFont="1" applyFill="1" applyBorder="1" applyAlignment="1">
      <alignment horizontal="center" vertical="center"/>
    </xf>
    <xf numFmtId="4" fontId="9" fillId="33" borderId="19" xfId="0" applyNumberFormat="1" applyFont="1" applyFill="1" applyBorder="1" applyAlignment="1">
      <alignment horizontal="center" vertical="center"/>
    </xf>
    <xf numFmtId="4" fontId="9" fillId="33" borderId="17" xfId="0" applyNumberFormat="1" applyFont="1" applyFill="1" applyBorder="1" applyAlignment="1">
      <alignment horizontal="center" vertical="center"/>
    </xf>
    <xf numFmtId="4" fontId="9" fillId="33" borderId="18" xfId="0" applyNumberFormat="1" applyFont="1" applyFill="1" applyBorder="1" applyAlignment="1">
      <alignment horizontal="center" vertical="center"/>
    </xf>
    <xf numFmtId="3" fontId="10" fillId="33" borderId="14" xfId="0" applyNumberFormat="1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/>
    </xf>
    <xf numFmtId="0" fontId="9" fillId="33" borderId="36" xfId="0" applyNumberFormat="1" applyFont="1" applyFill="1" applyBorder="1" applyAlignment="1">
      <alignment horizontal="center" vertical="center"/>
    </xf>
    <xf numFmtId="4" fontId="10" fillId="33" borderId="37" xfId="0" applyNumberFormat="1" applyFont="1" applyFill="1" applyBorder="1" applyAlignment="1">
      <alignment horizontal="center" vertical="center"/>
    </xf>
    <xf numFmtId="4" fontId="10" fillId="33" borderId="31" xfId="0" applyNumberFormat="1" applyFont="1" applyFill="1" applyBorder="1" applyAlignment="1">
      <alignment horizontal="center" vertical="center"/>
    </xf>
    <xf numFmtId="4" fontId="10" fillId="33" borderId="38" xfId="0" applyNumberFormat="1" applyFont="1" applyFill="1" applyBorder="1" applyAlignment="1">
      <alignment horizontal="center" vertical="center"/>
    </xf>
    <xf numFmtId="4" fontId="10" fillId="33" borderId="39" xfId="0" applyNumberFormat="1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/>
    </xf>
    <xf numFmtId="0" fontId="8" fillId="33" borderId="14" xfId="55" applyFont="1" applyFill="1" applyBorder="1" applyAlignment="1">
      <alignment horizontal="left" vertical="center" wrapText="1"/>
      <protection/>
    </xf>
    <xf numFmtId="0" fontId="9" fillId="33" borderId="14" xfId="0" applyFont="1" applyFill="1" applyBorder="1" applyAlignment="1">
      <alignment horizontal="center" vertical="center" wrapText="1"/>
    </xf>
    <xf numFmtId="164" fontId="9" fillId="33" borderId="24" xfId="0" applyNumberFormat="1" applyFont="1" applyFill="1" applyBorder="1" applyAlignment="1">
      <alignment horizontal="center" vertical="center" wrapText="1"/>
    </xf>
    <xf numFmtId="164" fontId="10" fillId="33" borderId="24" xfId="0" applyNumberFormat="1" applyFont="1" applyFill="1" applyBorder="1" applyAlignment="1">
      <alignment horizontal="center" vertical="center" wrapText="1"/>
    </xf>
    <xf numFmtId="4" fontId="6" fillId="33" borderId="14" xfId="0" applyNumberFormat="1" applyFont="1" applyFill="1" applyBorder="1" applyAlignment="1">
      <alignment horizontal="center" vertical="center"/>
    </xf>
    <xf numFmtId="4" fontId="6" fillId="33" borderId="0" xfId="0" applyNumberFormat="1" applyFont="1" applyFill="1" applyAlignment="1">
      <alignment/>
    </xf>
    <xf numFmtId="0" fontId="6" fillId="0" borderId="13" xfId="56" applyFont="1" applyFill="1" applyBorder="1" applyAlignment="1">
      <alignment horizontal="center" vertical="center" wrapText="1"/>
      <protection/>
    </xf>
    <xf numFmtId="16" fontId="6" fillId="0" borderId="12" xfId="56" applyNumberFormat="1" applyFont="1" applyFill="1" applyBorder="1" applyAlignment="1">
      <alignment horizontal="center" vertical="center" wrapText="1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33" borderId="18" xfId="55" applyFont="1" applyFill="1" applyBorder="1" applyAlignment="1">
      <alignment horizontal="center" vertical="center"/>
      <protection/>
    </xf>
    <xf numFmtId="0" fontId="8" fillId="33" borderId="35" xfId="55" applyNumberFormat="1" applyFont="1" applyFill="1" applyBorder="1" applyAlignment="1">
      <alignment horizontal="center" vertical="center"/>
      <protection/>
    </xf>
    <xf numFmtId="0" fontId="8" fillId="33" borderId="0" xfId="56" applyFont="1" applyFill="1" applyBorder="1" applyAlignment="1">
      <alignment wrapText="1"/>
      <protection/>
    </xf>
    <xf numFmtId="0" fontId="6" fillId="33" borderId="36" xfId="56" applyFont="1" applyFill="1" applyBorder="1" applyAlignment="1">
      <alignment vertical="top" wrapText="1"/>
      <protection/>
    </xf>
    <xf numFmtId="0" fontId="9" fillId="33" borderId="37" xfId="56" applyNumberFormat="1" applyFont="1" applyFill="1" applyBorder="1" applyAlignment="1">
      <alignment horizontal="center" vertical="center"/>
      <protection/>
    </xf>
    <xf numFmtId="0" fontId="6" fillId="33" borderId="31" xfId="55" applyFont="1" applyFill="1" applyBorder="1" applyAlignment="1">
      <alignment horizontal="center" vertical="center"/>
      <protection/>
    </xf>
    <xf numFmtId="0" fontId="6" fillId="33" borderId="38" xfId="55" applyFont="1" applyFill="1" applyBorder="1" applyAlignment="1">
      <alignment horizontal="center" vertical="center"/>
      <protection/>
    </xf>
    <xf numFmtId="0" fontId="6" fillId="33" borderId="37" xfId="55" applyNumberFormat="1" applyFont="1" applyFill="1" applyBorder="1" applyAlignment="1">
      <alignment horizontal="center" vertical="center"/>
      <protection/>
    </xf>
    <xf numFmtId="0" fontId="10" fillId="33" borderId="36" xfId="57" applyFont="1" applyFill="1" applyBorder="1" applyAlignment="1">
      <alignment vertical="center" wrapText="1"/>
      <protection/>
    </xf>
    <xf numFmtId="0" fontId="9" fillId="33" borderId="37" xfId="57" applyNumberFormat="1" applyFont="1" applyFill="1" applyBorder="1" applyAlignment="1">
      <alignment horizontal="center" vertical="center"/>
      <protection/>
    </xf>
    <xf numFmtId="0" fontId="8" fillId="0" borderId="32" xfId="55" applyNumberFormat="1" applyFont="1" applyFill="1" applyBorder="1" applyAlignment="1">
      <alignment horizontal="center" vertical="center"/>
      <protection/>
    </xf>
    <xf numFmtId="0" fontId="8" fillId="0" borderId="43" xfId="55" applyNumberFormat="1" applyFont="1" applyFill="1" applyBorder="1" applyAlignment="1">
      <alignment horizontal="left" vertical="center" wrapText="1"/>
      <protection/>
    </xf>
    <xf numFmtId="0" fontId="9" fillId="0" borderId="32" xfId="0" applyNumberFormat="1" applyFont="1" applyFill="1" applyBorder="1" applyAlignment="1">
      <alignment horizontal="center" vertical="center" wrapText="1"/>
    </xf>
    <xf numFmtId="0" fontId="6" fillId="0" borderId="20" xfId="55" applyFont="1" applyFill="1" applyBorder="1" applyAlignment="1">
      <alignment horizontal="center" vertical="center"/>
      <protection/>
    </xf>
    <xf numFmtId="0" fontId="6" fillId="0" borderId="33" xfId="55" applyFont="1" applyFill="1" applyBorder="1" applyAlignment="1">
      <alignment horizontal="center" vertical="center"/>
      <protection/>
    </xf>
    <xf numFmtId="0" fontId="6" fillId="33" borderId="37" xfId="55" applyNumberFormat="1" applyFont="1" applyFill="1" applyBorder="1" applyAlignment="1">
      <alignment horizontal="center" vertical="center"/>
      <protection/>
    </xf>
    <xf numFmtId="0" fontId="10" fillId="33" borderId="36" xfId="0" applyFont="1" applyFill="1" applyBorder="1" applyAlignment="1">
      <alignment vertical="center" wrapText="1"/>
    </xf>
    <xf numFmtId="0" fontId="6" fillId="33" borderId="31" xfId="55" applyFont="1" applyFill="1" applyBorder="1" applyAlignment="1">
      <alignment horizontal="center" vertical="center"/>
      <protection/>
    </xf>
    <xf numFmtId="172" fontId="6" fillId="33" borderId="31" xfId="0" applyNumberFormat="1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 wrapText="1"/>
    </xf>
    <xf numFmtId="16" fontId="6" fillId="0" borderId="21" xfId="0" applyNumberFormat="1" applyFont="1" applyFill="1" applyBorder="1" applyAlignment="1">
      <alignment horizontal="center" vertical="center" wrapText="1"/>
    </xf>
    <xf numFmtId="16" fontId="6" fillId="0" borderId="21" xfId="0" applyNumberFormat="1" applyFont="1" applyFill="1" applyBorder="1" applyAlignment="1">
      <alignment horizontal="center" vertical="center" wrapText="1"/>
    </xf>
    <xf numFmtId="0" fontId="8" fillId="0" borderId="14" xfId="55" applyNumberFormat="1" applyFont="1" applyFill="1" applyBorder="1" applyAlignment="1">
      <alignment horizontal="left" vertical="center" wrapText="1"/>
      <protection/>
    </xf>
    <xf numFmtId="0" fontId="8" fillId="0" borderId="20" xfId="55" applyNumberFormat="1" applyFont="1" applyFill="1" applyBorder="1" applyAlignment="1">
      <alignment horizontal="left" vertical="center" wrapText="1"/>
      <protection/>
    </xf>
    <xf numFmtId="0" fontId="9" fillId="0" borderId="20" xfId="0" applyNumberFormat="1" applyFont="1" applyFill="1" applyBorder="1" applyAlignment="1">
      <alignment horizontal="center" vertical="center" wrapText="1"/>
    </xf>
    <xf numFmtId="0" fontId="10" fillId="33" borderId="17" xfId="55" applyNumberFormat="1" applyFont="1" applyFill="1" applyBorder="1" applyAlignment="1">
      <alignment horizontal="center" vertical="center"/>
      <protection/>
    </xf>
    <xf numFmtId="0" fontId="10" fillId="33" borderId="37" xfId="55" applyNumberFormat="1" applyFont="1" applyFill="1" applyBorder="1" applyAlignment="1">
      <alignment horizontal="center" vertical="center"/>
      <protection/>
    </xf>
    <xf numFmtId="0" fontId="10" fillId="33" borderId="31" xfId="0" applyFont="1" applyFill="1" applyBorder="1" applyAlignment="1">
      <alignment vertical="center" wrapText="1"/>
    </xf>
    <xf numFmtId="0" fontId="10" fillId="33" borderId="31" xfId="55" applyFont="1" applyFill="1" applyBorder="1" applyAlignment="1">
      <alignment horizontal="center" vertical="center"/>
      <protection/>
    </xf>
    <xf numFmtId="0" fontId="10" fillId="33" borderId="31" xfId="0" applyFont="1" applyFill="1" applyBorder="1" applyAlignment="1">
      <alignment horizontal="center" vertical="center"/>
    </xf>
    <xf numFmtId="0" fontId="10" fillId="33" borderId="20" xfId="55" applyFont="1" applyFill="1" applyBorder="1" applyAlignment="1">
      <alignment horizontal="center" vertical="center"/>
      <protection/>
    </xf>
    <xf numFmtId="0" fontId="10" fillId="33" borderId="33" xfId="55" applyFont="1" applyFill="1" applyBorder="1" applyAlignment="1">
      <alignment horizontal="center" vertical="center"/>
      <protection/>
    </xf>
    <xf numFmtId="0" fontId="10" fillId="33" borderId="18" xfId="55" applyFont="1" applyFill="1" applyBorder="1" applyAlignment="1">
      <alignment horizontal="center" vertical="center"/>
      <protection/>
    </xf>
    <xf numFmtId="0" fontId="10" fillId="33" borderId="38" xfId="55" applyFont="1" applyFill="1" applyBorder="1" applyAlignment="1">
      <alignment horizontal="center" vertical="center"/>
      <protection/>
    </xf>
    <xf numFmtId="165" fontId="10" fillId="33" borderId="31" xfId="0" applyNumberFormat="1" applyFont="1" applyFill="1" applyBorder="1" applyAlignment="1">
      <alignment horizontal="center" vertical="center" wrapText="1"/>
    </xf>
    <xf numFmtId="4" fontId="10" fillId="33" borderId="35" xfId="0" applyNumberFormat="1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/>
    </xf>
    <xf numFmtId="165" fontId="6" fillId="33" borderId="19" xfId="0" applyNumberFormat="1" applyFont="1" applyFill="1" applyBorder="1" applyAlignment="1">
      <alignment horizontal="center" vertical="center"/>
    </xf>
    <xf numFmtId="165" fontId="10" fillId="33" borderId="19" xfId="0" applyNumberFormat="1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33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165" fontId="10" fillId="33" borderId="18" xfId="0" applyNumberFormat="1" applyFont="1" applyFill="1" applyBorder="1" applyAlignment="1">
      <alignment horizontal="center" vertical="center"/>
    </xf>
    <xf numFmtId="0" fontId="11" fillId="0" borderId="16" xfId="42" applyFont="1" applyFill="1" applyBorder="1" applyAlignment="1">
      <alignment horizontal="center" vertical="center" wrapText="1"/>
    </xf>
    <xf numFmtId="14" fontId="6" fillId="0" borderId="16" xfId="0" applyNumberFormat="1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/>
    </xf>
    <xf numFmtId="165" fontId="9" fillId="33" borderId="28" xfId="0" applyNumberFormat="1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/>
    </xf>
    <xf numFmtId="0" fontId="11" fillId="0" borderId="12" xfId="42" applyFont="1" applyFill="1" applyBorder="1" applyAlignment="1">
      <alignment horizontal="center" vertical="center" wrapText="1"/>
    </xf>
    <xf numFmtId="14" fontId="6" fillId="0" borderId="11" xfId="0" applyNumberFormat="1" applyFont="1" applyFill="1" applyBorder="1" applyAlignment="1">
      <alignment horizontal="center" vertical="center" wrapText="1"/>
    </xf>
    <xf numFmtId="165" fontId="9" fillId="33" borderId="35" xfId="0" applyNumberFormat="1" applyFont="1" applyFill="1" applyBorder="1" applyAlignment="1">
      <alignment horizontal="center" vertical="center" wrapText="1"/>
    </xf>
    <xf numFmtId="165" fontId="9" fillId="33" borderId="45" xfId="0" applyNumberFormat="1" applyFont="1" applyFill="1" applyBorder="1" applyAlignment="1">
      <alignment horizontal="center" vertical="center" wrapText="1"/>
    </xf>
    <xf numFmtId="165" fontId="10" fillId="33" borderId="45" xfId="0" applyNumberFormat="1" applyFont="1" applyFill="1" applyBorder="1" applyAlignment="1">
      <alignment horizontal="center" vertical="center" wrapText="1"/>
    </xf>
    <xf numFmtId="165" fontId="9" fillId="33" borderId="39" xfId="0" applyNumberFormat="1" applyFont="1" applyFill="1" applyBorder="1" applyAlignment="1">
      <alignment horizontal="center" vertical="center" wrapText="1"/>
    </xf>
    <xf numFmtId="49" fontId="8" fillId="33" borderId="32" xfId="55" applyNumberFormat="1" applyFont="1" applyFill="1" applyBorder="1" applyAlignment="1">
      <alignment horizontal="center" vertical="center"/>
      <protection/>
    </xf>
    <xf numFmtId="0" fontId="8" fillId="33" borderId="20" xfId="55" applyFont="1" applyFill="1" applyBorder="1" applyAlignment="1">
      <alignment horizontal="left" vertical="center" wrapText="1"/>
      <protection/>
    </xf>
    <xf numFmtId="0" fontId="9" fillId="33" borderId="18" xfId="0" applyNumberFormat="1" applyFont="1" applyFill="1" applyBorder="1" applyAlignment="1">
      <alignment horizontal="center" vertical="center"/>
    </xf>
    <xf numFmtId="0" fontId="10" fillId="33" borderId="18" xfId="0" applyNumberFormat="1" applyFont="1" applyFill="1" applyBorder="1" applyAlignment="1">
      <alignment horizontal="center" vertical="center"/>
    </xf>
    <xf numFmtId="0" fontId="9" fillId="33" borderId="38" xfId="0" applyNumberFormat="1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 textRotation="90" wrapText="1"/>
    </xf>
    <xf numFmtId="4" fontId="9" fillId="0" borderId="27" xfId="0" applyNumberFormat="1" applyFont="1" applyFill="1" applyBorder="1" applyAlignment="1">
      <alignment horizontal="center" vertical="center" wrapText="1"/>
    </xf>
    <xf numFmtId="4" fontId="9" fillId="0" borderId="28" xfId="0" applyNumberFormat="1" applyFont="1" applyFill="1" applyBorder="1" applyAlignment="1">
      <alignment horizontal="center" vertical="center" wrapText="1"/>
    </xf>
    <xf numFmtId="4" fontId="9" fillId="0" borderId="28" xfId="0" applyNumberFormat="1" applyFont="1" applyFill="1" applyBorder="1" applyAlignment="1">
      <alignment horizontal="center" vertical="center"/>
    </xf>
    <xf numFmtId="0" fontId="6" fillId="33" borderId="28" xfId="55" applyFont="1" applyFill="1" applyBorder="1" applyAlignment="1">
      <alignment horizontal="center" vertical="center"/>
      <protection/>
    </xf>
    <xf numFmtId="0" fontId="6" fillId="33" borderId="28" xfId="56" applyFont="1" applyFill="1" applyBorder="1" applyAlignment="1">
      <alignment horizontal="center" vertical="center"/>
      <protection/>
    </xf>
    <xf numFmtId="0" fontId="6" fillId="33" borderId="39" xfId="56" applyFont="1" applyFill="1" applyBorder="1" applyAlignment="1">
      <alignment horizontal="center" vertical="center"/>
      <protection/>
    </xf>
    <xf numFmtId="0" fontId="10" fillId="0" borderId="32" xfId="0" applyFont="1" applyFill="1" applyBorder="1" applyAlignment="1">
      <alignment horizontal="center" vertical="center" textRotation="90" wrapText="1"/>
    </xf>
    <xf numFmtId="0" fontId="10" fillId="0" borderId="20" xfId="0" applyFont="1" applyFill="1" applyBorder="1" applyAlignment="1">
      <alignment horizontal="center" vertical="center" textRotation="90" wrapText="1"/>
    </xf>
    <xf numFmtId="0" fontId="6" fillId="0" borderId="33" xfId="54" applyFont="1" applyFill="1" applyBorder="1" applyAlignment="1">
      <alignment horizontal="center" vertical="center" textRotation="90" wrapText="1"/>
      <protection/>
    </xf>
    <xf numFmtId="49" fontId="6" fillId="0" borderId="17" xfId="54" applyNumberFormat="1" applyFont="1" applyFill="1" applyBorder="1" applyAlignment="1">
      <alignment horizontal="center" vertical="center"/>
      <protection/>
    </xf>
    <xf numFmtId="49" fontId="6" fillId="0" borderId="38" xfId="54" applyNumberFormat="1" applyFont="1" applyFill="1" applyBorder="1" applyAlignment="1">
      <alignment horizontal="center" vertical="center"/>
      <protection/>
    </xf>
    <xf numFmtId="4" fontId="9" fillId="0" borderId="25" xfId="0" applyNumberFormat="1" applyFont="1" applyFill="1" applyBorder="1" applyAlignment="1">
      <alignment horizontal="center" vertical="center" wrapText="1"/>
    </xf>
    <xf numFmtId="4" fontId="9" fillId="0" borderId="46" xfId="0" applyNumberFormat="1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/>
    </xf>
    <xf numFmtId="4" fontId="6" fillId="33" borderId="18" xfId="0" applyNumberFormat="1" applyFont="1" applyFill="1" applyBorder="1" applyAlignment="1">
      <alignment horizontal="center" vertical="center"/>
    </xf>
    <xf numFmtId="0" fontId="6" fillId="0" borderId="19" xfId="54" applyFont="1" applyFill="1" applyBorder="1" applyAlignment="1">
      <alignment horizontal="center" vertical="center" textRotation="90" wrapText="1"/>
      <protection/>
    </xf>
    <xf numFmtId="4" fontId="9" fillId="0" borderId="19" xfId="0" applyNumberFormat="1" applyFont="1" applyFill="1" applyBorder="1" applyAlignment="1">
      <alignment horizontal="center" vertical="center" wrapText="1"/>
    </xf>
    <xf numFmtId="4" fontId="6" fillId="33" borderId="19" xfId="0" applyNumberFormat="1" applyFont="1" applyFill="1" applyBorder="1" applyAlignment="1">
      <alignment horizontal="center" vertical="center"/>
    </xf>
    <xf numFmtId="4" fontId="10" fillId="33" borderId="36" xfId="0" applyNumberFormat="1" applyFont="1" applyFill="1" applyBorder="1" applyAlignment="1">
      <alignment horizontal="center" vertical="center"/>
    </xf>
    <xf numFmtId="4" fontId="6" fillId="33" borderId="28" xfId="0" applyNumberFormat="1" applyFont="1" applyFill="1" applyBorder="1" applyAlignment="1">
      <alignment horizontal="center" vertical="center"/>
    </xf>
    <xf numFmtId="4" fontId="9" fillId="33" borderId="28" xfId="0" applyNumberFormat="1" applyFont="1" applyFill="1" applyBorder="1" applyAlignment="1">
      <alignment horizontal="center" vertical="center"/>
    </xf>
    <xf numFmtId="4" fontId="6" fillId="33" borderId="17" xfId="55" applyNumberFormat="1" applyFont="1" applyFill="1" applyBorder="1" applyAlignment="1">
      <alignment horizontal="center" vertical="center"/>
      <protection/>
    </xf>
    <xf numFmtId="4" fontId="6" fillId="33" borderId="17" xfId="57" applyNumberFormat="1" applyFont="1" applyFill="1" applyBorder="1" applyAlignment="1">
      <alignment horizontal="center" vertical="center"/>
      <protection/>
    </xf>
    <xf numFmtId="4" fontId="6" fillId="33" borderId="17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47" fillId="0" borderId="0" xfId="42" applyAlignment="1">
      <alignment horizontal="right"/>
    </xf>
    <xf numFmtId="0" fontId="21" fillId="0" borderId="0" xfId="42" applyFont="1" applyAlignment="1">
      <alignment horizontal="center" wrapText="1"/>
    </xf>
    <xf numFmtId="0" fontId="1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24" fillId="0" borderId="0" xfId="42" applyFont="1" applyAlignment="1">
      <alignment horizontal="center"/>
    </xf>
    <xf numFmtId="0" fontId="16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left" vertical="center" wrapText="1"/>
    </xf>
    <xf numFmtId="0" fontId="6" fillId="0" borderId="50" xfId="0" applyFont="1" applyFill="1" applyBorder="1" applyAlignment="1">
      <alignment horizontal="left" vertical="center" wrapText="1"/>
    </xf>
    <xf numFmtId="0" fontId="6" fillId="0" borderId="51" xfId="0" applyFont="1" applyFill="1" applyBorder="1" applyAlignment="1">
      <alignment horizontal="left" vertical="center" wrapText="1"/>
    </xf>
    <xf numFmtId="0" fontId="6" fillId="33" borderId="47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5" xfId="56" applyFont="1" applyFill="1" applyBorder="1" applyAlignment="1">
      <alignment horizontal="center" vertical="center" wrapText="1"/>
      <protection/>
    </xf>
    <xf numFmtId="0" fontId="6" fillId="0" borderId="47" xfId="56" applyFont="1" applyFill="1" applyBorder="1" applyAlignment="1">
      <alignment horizontal="center" vertical="center" wrapText="1"/>
      <protection/>
    </xf>
    <xf numFmtId="0" fontId="6" fillId="0" borderId="12" xfId="56" applyFont="1" applyFill="1" applyBorder="1" applyAlignment="1">
      <alignment horizontal="center" vertical="center" wrapText="1"/>
      <protection/>
    </xf>
    <xf numFmtId="0" fontId="6" fillId="0" borderId="48" xfId="56" applyFont="1" applyFill="1" applyBorder="1" applyAlignment="1">
      <alignment horizontal="center" vertical="center" wrapText="1"/>
      <protection/>
    </xf>
    <xf numFmtId="0" fontId="6" fillId="0" borderId="44" xfId="56" applyFont="1" applyFill="1" applyBorder="1" applyAlignment="1">
      <alignment horizontal="center" vertical="center" wrapText="1"/>
      <protection/>
    </xf>
    <xf numFmtId="0" fontId="6" fillId="0" borderId="11" xfId="56" applyFont="1" applyFill="1" applyBorder="1" applyAlignment="1">
      <alignment horizontal="center" vertical="center" wrapText="1"/>
      <protection/>
    </xf>
    <xf numFmtId="0" fontId="6" fillId="0" borderId="49" xfId="56" applyFont="1" applyFill="1" applyBorder="1" applyAlignment="1">
      <alignment horizontal="center" vertical="center" wrapText="1"/>
      <protection/>
    </xf>
    <xf numFmtId="0" fontId="6" fillId="0" borderId="23" xfId="56" applyFont="1" applyFill="1" applyBorder="1" applyAlignment="1">
      <alignment horizontal="center" vertical="center" wrapText="1"/>
      <protection/>
    </xf>
    <xf numFmtId="0" fontId="6" fillId="0" borderId="22" xfId="56" applyFont="1" applyFill="1" applyBorder="1" applyAlignment="1">
      <alignment horizontal="center" vertical="center" wrapText="1"/>
      <protection/>
    </xf>
    <xf numFmtId="0" fontId="6" fillId="0" borderId="49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5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5" xfId="54"/>
    <cellStyle name="Обычный 7" xfId="55"/>
    <cellStyle name="Обычный_Лист1" xfId="56"/>
    <cellStyle name="Обычный_Лист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selection activeCell="L13" sqref="L13"/>
    </sheetView>
  </sheetViews>
  <sheetFormatPr defaultColWidth="9.140625" defaultRowHeight="15"/>
  <cols>
    <col min="9" max="9" width="14.57421875" style="0" customWidth="1"/>
  </cols>
  <sheetData>
    <row r="1" spans="1:9" ht="15.75">
      <c r="A1" s="424" t="s">
        <v>440</v>
      </c>
      <c r="B1" s="424"/>
      <c r="C1" s="424"/>
      <c r="D1" s="424"/>
      <c r="E1" s="424"/>
      <c r="F1" s="424"/>
      <c r="G1" s="424"/>
      <c r="H1" s="424"/>
      <c r="I1" s="424"/>
    </row>
    <row r="2" spans="1:9" ht="15.75">
      <c r="A2" s="424" t="s">
        <v>441</v>
      </c>
      <c r="B2" s="424"/>
      <c r="C2" s="424"/>
      <c r="D2" s="424"/>
      <c r="E2" s="424"/>
      <c r="F2" s="424"/>
      <c r="G2" s="424"/>
      <c r="H2" s="424"/>
      <c r="I2" s="424"/>
    </row>
    <row r="3" spans="1:9" ht="15.75">
      <c r="A3" s="424" t="s">
        <v>442</v>
      </c>
      <c r="B3" s="424"/>
      <c r="C3" s="424"/>
      <c r="D3" s="424"/>
      <c r="E3" s="424"/>
      <c r="F3" s="424"/>
      <c r="G3" s="424"/>
      <c r="H3" s="424"/>
      <c r="I3" s="424"/>
    </row>
    <row r="4" ht="15.75">
      <c r="A4" s="146"/>
    </row>
    <row r="5" spans="1:9" ht="15">
      <c r="A5" s="425" t="s">
        <v>460</v>
      </c>
      <c r="B5" s="425"/>
      <c r="C5" s="425"/>
      <c r="D5" s="425"/>
      <c r="E5" s="425"/>
      <c r="F5" s="425"/>
      <c r="G5" s="425"/>
      <c r="H5" s="425"/>
      <c r="I5" s="425"/>
    </row>
    <row r="6" spans="1:9" s="150" customFormat="1" ht="10.5" customHeight="1">
      <c r="A6" s="426" t="s">
        <v>443</v>
      </c>
      <c r="B6" s="426"/>
      <c r="C6" s="426"/>
      <c r="D6" s="426"/>
      <c r="E6" s="426"/>
      <c r="F6" s="426"/>
      <c r="G6" s="426"/>
      <c r="H6" s="426"/>
      <c r="I6" s="426"/>
    </row>
    <row r="7" ht="15">
      <c r="A7" s="147"/>
    </row>
    <row r="8" spans="1:9" ht="15">
      <c r="A8" s="427" t="s">
        <v>444</v>
      </c>
      <c r="B8" s="427"/>
      <c r="C8" s="427"/>
      <c r="D8" s="427"/>
      <c r="E8" s="427"/>
      <c r="F8" s="427"/>
      <c r="G8" s="427"/>
      <c r="H8" s="427"/>
      <c r="I8" s="427"/>
    </row>
    <row r="9" spans="1:9" s="148" customFormat="1" ht="11.25">
      <c r="A9" s="428" t="s">
        <v>445</v>
      </c>
      <c r="B9" s="428"/>
      <c r="C9" s="428"/>
      <c r="D9" s="428"/>
      <c r="E9" s="428"/>
      <c r="F9" s="428"/>
      <c r="G9" s="428"/>
      <c r="H9" s="428"/>
      <c r="I9" s="428"/>
    </row>
    <row r="10" ht="15">
      <c r="A10" s="147"/>
    </row>
    <row r="11" spans="1:9" ht="15">
      <c r="A11" s="429" t="s">
        <v>446</v>
      </c>
      <c r="B11" s="429"/>
      <c r="C11" s="429"/>
      <c r="D11" s="429"/>
      <c r="E11" s="429"/>
      <c r="F11" s="429"/>
      <c r="G11" s="429"/>
      <c r="H11" s="429"/>
      <c r="I11" s="429"/>
    </row>
    <row r="12" spans="1:9" ht="15">
      <c r="A12" s="429" t="s">
        <v>447</v>
      </c>
      <c r="B12" s="429"/>
      <c r="C12" s="429"/>
      <c r="D12" s="429"/>
      <c r="E12" s="429"/>
      <c r="F12" s="429"/>
      <c r="G12" s="429"/>
      <c r="H12" s="429"/>
      <c r="I12" s="429"/>
    </row>
    <row r="13" spans="1:9" s="154" customFormat="1" ht="9" customHeight="1">
      <c r="A13" s="426" t="s">
        <v>448</v>
      </c>
      <c r="B13" s="426"/>
      <c r="C13" s="426"/>
      <c r="D13" s="426"/>
      <c r="E13" s="426"/>
      <c r="F13" s="426"/>
      <c r="G13" s="426"/>
      <c r="H13" s="426"/>
      <c r="I13" s="426"/>
    </row>
    <row r="14" ht="15">
      <c r="A14" s="147"/>
    </row>
    <row r="15" spans="1:10" s="149" customFormat="1" ht="15">
      <c r="A15" s="53" t="s">
        <v>457</v>
      </c>
      <c r="B15" s="53"/>
      <c r="C15" s="53"/>
      <c r="D15" s="53"/>
      <c r="E15" s="53"/>
      <c r="F15" s="53"/>
      <c r="G15" s="53"/>
      <c r="H15" s="53"/>
      <c r="I15" s="53"/>
      <c r="J15" s="53"/>
    </row>
    <row r="16" spans="1:9" s="53" customFormat="1" ht="15" customHeight="1">
      <c r="A16" s="431" t="s">
        <v>449</v>
      </c>
      <c r="B16" s="431"/>
      <c r="C16" s="431"/>
      <c r="D16" s="431"/>
      <c r="E16" s="431"/>
      <c r="F16" s="431"/>
      <c r="G16" s="431"/>
      <c r="H16" s="431"/>
      <c r="I16" s="431"/>
    </row>
    <row r="17" spans="1:9" s="53" customFormat="1" ht="20.25" customHeight="1">
      <c r="A17" s="430" t="s">
        <v>450</v>
      </c>
      <c r="B17" s="430"/>
      <c r="C17" s="430"/>
      <c r="D17" s="430"/>
      <c r="E17" s="430"/>
      <c r="F17" s="430"/>
      <c r="G17" s="430"/>
      <c r="H17" s="430"/>
      <c r="I17" s="430"/>
    </row>
    <row r="18" spans="1:9" ht="15">
      <c r="A18" s="422" t="s">
        <v>451</v>
      </c>
      <c r="B18" s="422"/>
      <c r="C18" s="422"/>
      <c r="D18" s="422"/>
      <c r="E18" s="422"/>
      <c r="F18" s="422"/>
      <c r="G18" s="422"/>
      <c r="H18" s="422"/>
      <c r="I18" s="422"/>
    </row>
    <row r="19" spans="1:9" s="151" customFormat="1" ht="32.25" customHeight="1">
      <c r="A19" s="423" t="s">
        <v>454</v>
      </c>
      <c r="B19" s="423"/>
      <c r="C19" s="423"/>
      <c r="D19" s="423"/>
      <c r="E19" s="423"/>
      <c r="F19" s="423"/>
      <c r="G19" s="423"/>
      <c r="H19" s="423"/>
      <c r="I19" s="423"/>
    </row>
    <row r="20" ht="6" customHeight="1">
      <c r="A20" s="147" t="s">
        <v>452</v>
      </c>
    </row>
    <row r="21" spans="1:9" s="151" customFormat="1" ht="18" customHeight="1">
      <c r="A21" s="423" t="s">
        <v>453</v>
      </c>
      <c r="B21" s="423"/>
      <c r="C21" s="423"/>
      <c r="D21" s="423"/>
      <c r="E21" s="423"/>
      <c r="F21" s="423"/>
      <c r="G21" s="423"/>
      <c r="H21" s="423"/>
      <c r="I21" s="423"/>
    </row>
    <row r="22" ht="15">
      <c r="A22" s="147"/>
    </row>
    <row r="23" spans="1:9" s="53" customFormat="1" ht="15">
      <c r="A23" s="153" t="s">
        <v>459</v>
      </c>
      <c r="B23" s="153"/>
      <c r="C23" s="153"/>
      <c r="D23" s="153"/>
      <c r="E23" s="153"/>
      <c r="F23" s="153"/>
      <c r="G23" s="153"/>
      <c r="H23" s="153"/>
      <c r="I23" s="153"/>
    </row>
    <row r="24" spans="1:9" s="53" customFormat="1" ht="15">
      <c r="A24" s="420" t="s">
        <v>458</v>
      </c>
      <c r="B24" s="420"/>
      <c r="C24" s="420"/>
      <c r="D24" s="420"/>
      <c r="E24" s="420"/>
      <c r="F24" s="420"/>
      <c r="G24" s="420"/>
      <c r="H24" s="420"/>
      <c r="I24" s="420"/>
    </row>
    <row r="25" spans="1:9" s="152" customFormat="1" ht="11.25">
      <c r="A25" s="421" t="s">
        <v>455</v>
      </c>
      <c r="B25" s="421"/>
      <c r="C25" s="421"/>
      <c r="D25" s="421"/>
      <c r="E25" s="421"/>
      <c r="F25" s="421"/>
      <c r="G25" s="421"/>
      <c r="H25" s="421"/>
      <c r="I25" s="421"/>
    </row>
    <row r="26" spans="1:9" s="152" customFormat="1" ht="11.25">
      <c r="A26" s="421" t="s">
        <v>456</v>
      </c>
      <c r="B26" s="421"/>
      <c r="C26" s="421"/>
      <c r="D26" s="421"/>
      <c r="E26" s="421"/>
      <c r="F26" s="421"/>
      <c r="G26" s="421"/>
      <c r="H26" s="421"/>
      <c r="I26" s="421"/>
    </row>
    <row r="38" ht="15">
      <c r="P38" s="148"/>
    </row>
    <row r="41" ht="15"/>
    <row r="42" ht="15"/>
    <row r="43" ht="15">
      <c r="P43" s="150"/>
    </row>
    <row r="49" ht="15"/>
  </sheetData>
  <sheetProtection/>
  <mergeCells count="18">
    <mergeCell ref="A9:I9"/>
    <mergeCell ref="A11:I11"/>
    <mergeCell ref="A17:I17"/>
    <mergeCell ref="A12:I12"/>
    <mergeCell ref="A13:I13"/>
    <mergeCell ref="A16:I16"/>
    <mergeCell ref="A1:I1"/>
    <mergeCell ref="A2:I2"/>
    <mergeCell ref="A3:I3"/>
    <mergeCell ref="A5:I5"/>
    <mergeCell ref="A6:I6"/>
    <mergeCell ref="A8:I8"/>
    <mergeCell ref="A24:I24"/>
    <mergeCell ref="A25:I25"/>
    <mergeCell ref="A26:I26"/>
    <mergeCell ref="A18:I18"/>
    <mergeCell ref="A19:I19"/>
    <mergeCell ref="A21:I21"/>
  </mergeCells>
  <hyperlinks>
    <hyperlink ref="A6" location="P38" display="P38"/>
    <hyperlink ref="A13" location="P41" display="P41"/>
    <hyperlink ref="A18" location="P42" display="P42"/>
    <hyperlink ref="A19" location="P43" display="P43"/>
    <hyperlink ref="A21" location="P49" display="P49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AA795"/>
  <sheetViews>
    <sheetView zoomScale="50" zoomScaleNormal="50" zoomScalePageLayoutView="0" workbookViewId="0" topLeftCell="A1">
      <selection activeCell="M13" sqref="M13"/>
    </sheetView>
  </sheetViews>
  <sheetFormatPr defaultColWidth="9.140625" defaultRowHeight="15"/>
  <cols>
    <col min="1" max="1" width="9.140625" style="17" customWidth="1"/>
    <col min="2" max="2" width="34.140625" style="17" customWidth="1"/>
    <col min="3" max="21" width="9.140625" style="17" customWidth="1"/>
    <col min="22" max="22" width="10.140625" style="17" bestFit="1" customWidth="1"/>
    <col min="23" max="16384" width="9.140625" style="17" customWidth="1"/>
  </cols>
  <sheetData>
    <row r="1" ht="15">
      <c r="A1" s="17" t="s">
        <v>439</v>
      </c>
    </row>
    <row r="2" ht="15">
      <c r="A2" s="17" t="s">
        <v>434</v>
      </c>
    </row>
    <row r="3" ht="15">
      <c r="A3" s="145" t="s">
        <v>435</v>
      </c>
    </row>
    <row r="5" ht="15">
      <c r="A5" s="17" t="s">
        <v>69</v>
      </c>
    </row>
    <row r="7" ht="15">
      <c r="A7" s="17" t="s">
        <v>70</v>
      </c>
    </row>
    <row r="8" ht="15">
      <c r="A8" s="17" t="s">
        <v>71</v>
      </c>
    </row>
    <row r="9" ht="15">
      <c r="A9" s="17" t="s">
        <v>72</v>
      </c>
    </row>
    <row r="11" spans="1:2" ht="15">
      <c r="A11" s="20" t="s">
        <v>279</v>
      </c>
      <c r="B11" s="18"/>
    </row>
    <row r="12" ht="15">
      <c r="A12" s="17" t="s">
        <v>3</v>
      </c>
    </row>
    <row r="13" ht="15.75" thickBot="1"/>
    <row r="14" spans="1:27" ht="15.75" customHeight="1" thickBot="1">
      <c r="A14" s="434" t="s">
        <v>4</v>
      </c>
      <c r="B14" s="434" t="s">
        <v>24</v>
      </c>
      <c r="C14" s="434" t="s">
        <v>6</v>
      </c>
      <c r="D14" s="95"/>
      <c r="E14" s="95"/>
      <c r="F14" s="95"/>
      <c r="G14" s="95"/>
      <c r="H14" s="95"/>
      <c r="I14" s="95"/>
      <c r="J14" s="461" t="s">
        <v>73</v>
      </c>
      <c r="K14" s="461"/>
      <c r="L14" s="461"/>
      <c r="M14" s="461"/>
      <c r="N14" s="461"/>
      <c r="O14" s="461"/>
      <c r="P14" s="461"/>
      <c r="Q14" s="461"/>
      <c r="R14" s="461"/>
      <c r="S14" s="461"/>
      <c r="T14" s="461"/>
      <c r="U14" s="461"/>
      <c r="V14" s="461"/>
      <c r="W14" s="461"/>
      <c r="X14" s="461"/>
      <c r="Y14" s="461"/>
      <c r="Z14" s="461"/>
      <c r="AA14" s="462"/>
    </row>
    <row r="15" spans="1:27" ht="15.75" thickBot="1">
      <c r="A15" s="435"/>
      <c r="B15" s="435"/>
      <c r="C15" s="435"/>
      <c r="D15" s="449">
        <v>2016</v>
      </c>
      <c r="E15" s="463"/>
      <c r="F15" s="463"/>
      <c r="G15" s="463"/>
      <c r="H15" s="463"/>
      <c r="I15" s="450"/>
      <c r="J15" s="449">
        <v>2017</v>
      </c>
      <c r="K15" s="463"/>
      <c r="L15" s="463"/>
      <c r="M15" s="463"/>
      <c r="N15" s="463"/>
      <c r="O15" s="450"/>
      <c r="P15" s="449">
        <v>2018</v>
      </c>
      <c r="Q15" s="463"/>
      <c r="R15" s="463"/>
      <c r="S15" s="463"/>
      <c r="T15" s="463"/>
      <c r="U15" s="450"/>
      <c r="V15" s="449">
        <v>2019</v>
      </c>
      <c r="W15" s="463"/>
      <c r="X15" s="463"/>
      <c r="Y15" s="463"/>
      <c r="Z15" s="463"/>
      <c r="AA15" s="450"/>
    </row>
    <row r="16" spans="1:27" ht="15.75" customHeight="1" thickBot="1">
      <c r="A16" s="435"/>
      <c r="B16" s="435"/>
      <c r="C16" s="435"/>
      <c r="D16" s="444" t="s">
        <v>35</v>
      </c>
      <c r="E16" s="432"/>
      <c r="F16" s="432"/>
      <c r="G16" s="432"/>
      <c r="H16" s="432"/>
      <c r="I16" s="433"/>
      <c r="J16" s="444" t="s">
        <v>35</v>
      </c>
      <c r="K16" s="432"/>
      <c r="L16" s="432"/>
      <c r="M16" s="432"/>
      <c r="N16" s="432"/>
      <c r="O16" s="433"/>
      <c r="P16" s="444" t="s">
        <v>35</v>
      </c>
      <c r="Q16" s="432"/>
      <c r="R16" s="432"/>
      <c r="S16" s="432"/>
      <c r="T16" s="432"/>
      <c r="U16" s="433"/>
      <c r="V16" s="444" t="s">
        <v>35</v>
      </c>
      <c r="W16" s="432"/>
      <c r="X16" s="432"/>
      <c r="Y16" s="432"/>
      <c r="Z16" s="432"/>
      <c r="AA16" s="433"/>
    </row>
    <row r="17" spans="1:27" ht="30.75" thickBot="1">
      <c r="A17" s="436"/>
      <c r="B17" s="436"/>
      <c r="C17" s="436"/>
      <c r="D17" s="21" t="s">
        <v>74</v>
      </c>
      <c r="E17" s="45" t="s">
        <v>64</v>
      </c>
      <c r="F17" s="45" t="s">
        <v>65</v>
      </c>
      <c r="G17" s="45" t="s">
        <v>66</v>
      </c>
      <c r="H17" s="45" t="s">
        <v>67</v>
      </c>
      <c r="I17" s="374" t="s">
        <v>68</v>
      </c>
      <c r="J17" s="67" t="s">
        <v>74</v>
      </c>
      <c r="K17" s="382" t="s">
        <v>64</v>
      </c>
      <c r="L17" s="382" t="s">
        <v>65</v>
      </c>
      <c r="M17" s="382" t="s">
        <v>66</v>
      </c>
      <c r="N17" s="382" t="s">
        <v>67</v>
      </c>
      <c r="O17" s="382" t="s">
        <v>68</v>
      </c>
      <c r="P17" s="55" t="s">
        <v>74</v>
      </c>
      <c r="Q17" s="45" t="s">
        <v>64</v>
      </c>
      <c r="R17" s="45" t="s">
        <v>65</v>
      </c>
      <c r="S17" s="45" t="s">
        <v>66</v>
      </c>
      <c r="T17" s="45" t="s">
        <v>67</v>
      </c>
      <c r="U17" s="45" t="s">
        <v>68</v>
      </c>
      <c r="V17" s="21" t="s">
        <v>74</v>
      </c>
      <c r="W17" s="45" t="s">
        <v>64</v>
      </c>
      <c r="X17" s="45" t="s">
        <v>65</v>
      </c>
      <c r="Y17" s="45" t="s">
        <v>66</v>
      </c>
      <c r="Z17" s="45" t="s">
        <v>67</v>
      </c>
      <c r="AA17" s="45" t="s">
        <v>68</v>
      </c>
    </row>
    <row r="18" spans="1:27" ht="15.75" thickBot="1">
      <c r="A18" s="22">
        <v>1</v>
      </c>
      <c r="B18" s="21">
        <v>2</v>
      </c>
      <c r="C18" s="21">
        <v>3</v>
      </c>
      <c r="D18" s="46" t="s">
        <v>205</v>
      </c>
      <c r="E18" s="46" t="s">
        <v>206</v>
      </c>
      <c r="F18" s="46" t="s">
        <v>207</v>
      </c>
      <c r="G18" s="46" t="s">
        <v>208</v>
      </c>
      <c r="H18" s="46" t="s">
        <v>209</v>
      </c>
      <c r="I18" s="375" t="s">
        <v>210</v>
      </c>
      <c r="J18" s="383" t="s">
        <v>212</v>
      </c>
      <c r="K18" s="46" t="s">
        <v>213</v>
      </c>
      <c r="L18" s="46" t="s">
        <v>214</v>
      </c>
      <c r="M18" s="46" t="s">
        <v>215</v>
      </c>
      <c r="N18" s="46" t="s">
        <v>216</v>
      </c>
      <c r="O18" s="46" t="s">
        <v>217</v>
      </c>
      <c r="P18" s="99" t="s">
        <v>219</v>
      </c>
      <c r="Q18" s="46" t="s">
        <v>220</v>
      </c>
      <c r="R18" s="46" t="s">
        <v>221</v>
      </c>
      <c r="S18" s="46" t="s">
        <v>222</v>
      </c>
      <c r="T18" s="46" t="s">
        <v>223</v>
      </c>
      <c r="U18" s="46" t="s">
        <v>224</v>
      </c>
      <c r="V18" s="46" t="s">
        <v>226</v>
      </c>
      <c r="W18" s="46" t="s">
        <v>227</v>
      </c>
      <c r="X18" s="46" t="s">
        <v>228</v>
      </c>
      <c r="Y18" s="46" t="s">
        <v>229</v>
      </c>
      <c r="Z18" s="46" t="s">
        <v>230</v>
      </c>
      <c r="AA18" s="46" t="s">
        <v>231</v>
      </c>
    </row>
    <row r="19" spans="1:27" s="138" customFormat="1" ht="28.5">
      <c r="A19" s="388" t="s">
        <v>134</v>
      </c>
      <c r="B19" s="389" t="s">
        <v>135</v>
      </c>
      <c r="C19" s="367"/>
      <c r="D19" s="376"/>
      <c r="E19" s="318">
        <f>E21+E20+E67</f>
        <v>4.130000000000001</v>
      </c>
      <c r="F19" s="318">
        <f>F21+F20+F67</f>
        <v>0</v>
      </c>
      <c r="G19" s="318">
        <f>G21+G20+G67</f>
        <v>8.559999999999999</v>
      </c>
      <c r="H19" s="317">
        <v>0</v>
      </c>
      <c r="I19" s="361">
        <v>0</v>
      </c>
      <c r="J19" s="368"/>
      <c r="K19" s="318">
        <f>K21+K20+K67</f>
        <v>4.61</v>
      </c>
      <c r="L19" s="319">
        <v>0</v>
      </c>
      <c r="M19" s="318">
        <f>M21+M20+M67</f>
        <v>5.739999999999998</v>
      </c>
      <c r="N19" s="317">
        <v>0</v>
      </c>
      <c r="O19" s="369">
        <v>0</v>
      </c>
      <c r="P19" s="376"/>
      <c r="Q19" s="318">
        <f>Q21+Q20+Q67</f>
        <v>1.6</v>
      </c>
      <c r="R19" s="317">
        <v>0</v>
      </c>
      <c r="S19" s="317">
        <v>0</v>
      </c>
      <c r="T19" s="317">
        <v>0</v>
      </c>
      <c r="U19" s="361">
        <v>0</v>
      </c>
      <c r="V19" s="365"/>
      <c r="W19" s="318">
        <f>W21+W20+W67</f>
        <v>6.530000000000001</v>
      </c>
      <c r="X19" s="318">
        <f>X21+X20+X67</f>
        <v>0</v>
      </c>
      <c r="Y19" s="318">
        <f>Y21+Y20+Y67</f>
        <v>4.85</v>
      </c>
      <c r="Z19" s="366">
        <v>0</v>
      </c>
      <c r="AA19" s="367">
        <v>0</v>
      </c>
    </row>
    <row r="20" spans="1:27" s="138" customFormat="1" ht="28.5">
      <c r="A20" s="268" t="s">
        <v>136</v>
      </c>
      <c r="B20" s="316" t="s">
        <v>137</v>
      </c>
      <c r="C20" s="369"/>
      <c r="D20" s="376"/>
      <c r="E20" s="63"/>
      <c r="F20" s="63"/>
      <c r="G20" s="63"/>
      <c r="H20" s="317"/>
      <c r="I20" s="361"/>
      <c r="J20" s="368"/>
      <c r="K20" s="63"/>
      <c r="L20" s="194"/>
      <c r="M20" s="63"/>
      <c r="N20" s="317"/>
      <c r="O20" s="369"/>
      <c r="P20" s="376"/>
      <c r="Q20" s="63"/>
      <c r="R20" s="317"/>
      <c r="S20" s="317"/>
      <c r="T20" s="317"/>
      <c r="U20" s="361"/>
      <c r="V20" s="368"/>
      <c r="W20" s="63"/>
      <c r="X20" s="63"/>
      <c r="Y20" s="63"/>
      <c r="Z20" s="317"/>
      <c r="AA20" s="369"/>
    </row>
    <row r="21" spans="1:27" s="138" customFormat="1" ht="42.75">
      <c r="A21" s="268" t="s">
        <v>138</v>
      </c>
      <c r="B21" s="316" t="s">
        <v>139</v>
      </c>
      <c r="C21" s="369"/>
      <c r="D21" s="376"/>
      <c r="E21" s="63">
        <f aca="true" t="shared" si="0" ref="E21:G23">E22</f>
        <v>2.08</v>
      </c>
      <c r="F21" s="63">
        <f t="shared" si="0"/>
        <v>0</v>
      </c>
      <c r="G21" s="63">
        <f t="shared" si="0"/>
        <v>1.34</v>
      </c>
      <c r="H21" s="317">
        <v>0</v>
      </c>
      <c r="I21" s="361">
        <v>0</v>
      </c>
      <c r="J21" s="368"/>
      <c r="K21" s="63">
        <f>K22</f>
        <v>4.61</v>
      </c>
      <c r="L21" s="194">
        <v>0</v>
      </c>
      <c r="M21" s="63">
        <f>M22</f>
        <v>5.739999999999998</v>
      </c>
      <c r="N21" s="317">
        <v>0</v>
      </c>
      <c r="O21" s="369">
        <v>0</v>
      </c>
      <c r="P21" s="376"/>
      <c r="Q21" s="63">
        <f>Q22</f>
        <v>1.6</v>
      </c>
      <c r="R21" s="317">
        <v>0</v>
      </c>
      <c r="S21" s="317">
        <v>0</v>
      </c>
      <c r="T21" s="317">
        <v>0</v>
      </c>
      <c r="U21" s="361">
        <v>0</v>
      </c>
      <c r="V21" s="368"/>
      <c r="W21" s="63">
        <f aca="true" t="shared" si="1" ref="W21:Y23">W22</f>
        <v>6.530000000000001</v>
      </c>
      <c r="X21" s="63">
        <f t="shared" si="1"/>
        <v>0</v>
      </c>
      <c r="Y21" s="63">
        <f t="shared" si="1"/>
        <v>4.85</v>
      </c>
      <c r="Z21" s="317">
        <v>0</v>
      </c>
      <c r="AA21" s="369">
        <v>0</v>
      </c>
    </row>
    <row r="22" spans="1:27" s="138" customFormat="1" ht="42.75">
      <c r="A22" s="268" t="s">
        <v>140</v>
      </c>
      <c r="B22" s="316" t="s">
        <v>141</v>
      </c>
      <c r="C22" s="371"/>
      <c r="D22" s="377"/>
      <c r="E22" s="184">
        <f t="shared" si="0"/>
        <v>2.08</v>
      </c>
      <c r="F22" s="184">
        <f t="shared" si="0"/>
        <v>0</v>
      </c>
      <c r="G22" s="184">
        <f t="shared" si="0"/>
        <v>1.34</v>
      </c>
      <c r="H22" s="137">
        <v>0</v>
      </c>
      <c r="I22" s="362">
        <v>0</v>
      </c>
      <c r="J22" s="370"/>
      <c r="K22" s="184">
        <f>K23</f>
        <v>4.61</v>
      </c>
      <c r="L22" s="125">
        <v>0</v>
      </c>
      <c r="M22" s="184">
        <f>M23</f>
        <v>5.739999999999998</v>
      </c>
      <c r="N22" s="137">
        <v>0</v>
      </c>
      <c r="O22" s="371">
        <v>0</v>
      </c>
      <c r="P22" s="377"/>
      <c r="Q22" s="184">
        <f>Q23</f>
        <v>1.6</v>
      </c>
      <c r="R22" s="137">
        <v>0</v>
      </c>
      <c r="S22" s="137">
        <v>0</v>
      </c>
      <c r="T22" s="137">
        <v>0</v>
      </c>
      <c r="U22" s="362">
        <v>0</v>
      </c>
      <c r="V22" s="370"/>
      <c r="W22" s="184">
        <f t="shared" si="1"/>
        <v>6.530000000000001</v>
      </c>
      <c r="X22" s="184">
        <f t="shared" si="1"/>
        <v>0</v>
      </c>
      <c r="Y22" s="184">
        <f t="shared" si="1"/>
        <v>4.85</v>
      </c>
      <c r="Z22" s="137">
        <v>0</v>
      </c>
      <c r="AA22" s="371">
        <v>0</v>
      </c>
    </row>
    <row r="23" spans="1:27" s="138" customFormat="1" ht="85.5">
      <c r="A23" s="268" t="s">
        <v>142</v>
      </c>
      <c r="B23" s="316" t="s">
        <v>143</v>
      </c>
      <c r="C23" s="371"/>
      <c r="D23" s="377"/>
      <c r="E23" s="184">
        <f t="shared" si="0"/>
        <v>2.08</v>
      </c>
      <c r="F23" s="184">
        <f t="shared" si="0"/>
        <v>0</v>
      </c>
      <c r="G23" s="184">
        <f t="shared" si="0"/>
        <v>1.34</v>
      </c>
      <c r="H23" s="137">
        <v>0</v>
      </c>
      <c r="I23" s="362">
        <v>0</v>
      </c>
      <c r="J23" s="370"/>
      <c r="K23" s="184">
        <f>K24</f>
        <v>4.61</v>
      </c>
      <c r="L23" s="125">
        <v>0</v>
      </c>
      <c r="M23" s="184">
        <f>M24</f>
        <v>5.739999999999998</v>
      </c>
      <c r="N23" s="137">
        <v>0</v>
      </c>
      <c r="O23" s="371">
        <v>0</v>
      </c>
      <c r="P23" s="377"/>
      <c r="Q23" s="184">
        <f>Q24</f>
        <v>1.6</v>
      </c>
      <c r="R23" s="137">
        <v>0</v>
      </c>
      <c r="S23" s="137">
        <v>0</v>
      </c>
      <c r="T23" s="137">
        <v>0</v>
      </c>
      <c r="U23" s="362">
        <v>0</v>
      </c>
      <c r="V23" s="370"/>
      <c r="W23" s="184">
        <f t="shared" si="1"/>
        <v>6.530000000000001</v>
      </c>
      <c r="X23" s="184">
        <f t="shared" si="1"/>
        <v>0</v>
      </c>
      <c r="Y23" s="184">
        <f t="shared" si="1"/>
        <v>4.85</v>
      </c>
      <c r="Z23" s="137">
        <v>0</v>
      </c>
      <c r="AA23" s="371">
        <v>0</v>
      </c>
    </row>
    <row r="24" spans="1:27" s="138" customFormat="1" ht="42.75">
      <c r="A24" s="268" t="s">
        <v>98</v>
      </c>
      <c r="B24" s="316" t="s">
        <v>144</v>
      </c>
      <c r="C24" s="371"/>
      <c r="D24" s="377"/>
      <c r="E24" s="184">
        <f>E25+E26+E27+E28+E29+E30+E31+E32+E33+E34+E35+E36+E37+E38+E39+E40+E41+E42+E43+E44+E45+E46+E47+E48+E49+E50+E51+E52+E53+E54+E55+E56+E57+E58+E59+E60+E61+E62+E63+E64+E65+E66</f>
        <v>2.08</v>
      </c>
      <c r="F24" s="184">
        <f>F25+F26+F27+F28+F29+F30+F31+F32+F33+F34+F35+F36+F37+F38+F39+F40+F41+F42+F43+F44+F45+F46+F47+F48+F49+F50+F51+F52+F53+F54+F55+F56+F57+F58+F59+F60+F61+F62+F63+F64+F65+F66</f>
        <v>0</v>
      </c>
      <c r="G24" s="184">
        <f>G25+G26+G27+G28+G29+G30+G31+G32+G33+G34+G35+G36+G37+G38+G39+G40+G41+G42+G43+G44+G45+G46+G47+G48+G49+G50+G51+G52+G53+G54+G55+G56+G57+G58+G59+G60+G61+G62+G63+G64+G65+G66</f>
        <v>1.34</v>
      </c>
      <c r="H24" s="137">
        <v>0</v>
      </c>
      <c r="I24" s="362">
        <v>0</v>
      </c>
      <c r="J24" s="370"/>
      <c r="K24" s="184">
        <f>K25+K26+K27+K28+K29+K30+K31+K32+K33+K34+K35+K36+K37+K38+K39+K40+K41+K42+K43+K44+K45+K46+K47+K48+K49+K50+K51+K52+K53+K54+K55+K56+K57+K58+K59+K60+K61+K62+K63+K64+K65+K66</f>
        <v>4.61</v>
      </c>
      <c r="L24" s="125">
        <v>0</v>
      </c>
      <c r="M24" s="184">
        <f>M25+M26+M27+M28+M29+M30+M31+M32+M33+M34+M35+M36+M37+M38+M39+M40+M41+M42+M43+M44+M45+M46+M47+M48+M49+M50+M51+M52+M53+M54+M55+M56+M57+M58+M59+M60+M61+M62+M63+M64+M65+M66</f>
        <v>5.739999999999998</v>
      </c>
      <c r="N24" s="137">
        <v>0</v>
      </c>
      <c r="O24" s="371">
        <v>0</v>
      </c>
      <c r="P24" s="377"/>
      <c r="Q24" s="184">
        <f>Q25+Q26+Q27+Q28+Q29+Q30+Q31+Q32+Q33+Q34+Q35+Q36+Q37+Q38+Q39+Q40+Q41+Q42+Q43+Q44+Q45+Q46+Q47+Q48+Q49+Q50+Q51+Q52+Q53+Q54+Q55+Q56+Q57+Q58+Q59+Q60+Q61+Q62+Q63+Q64+Q65+Q66</f>
        <v>1.6</v>
      </c>
      <c r="R24" s="137">
        <v>0</v>
      </c>
      <c r="S24" s="137">
        <v>0</v>
      </c>
      <c r="T24" s="137">
        <v>0</v>
      </c>
      <c r="U24" s="362">
        <v>0</v>
      </c>
      <c r="V24" s="370"/>
      <c r="W24" s="184">
        <f>W25+W26+W27+W28+W29+W30+W31+W32+W33+W34+W35+W36+W37+W38+W39+W40+W41+W42+W43+W44+W45+W46+W47+W48+W49+W50+W51+W52+W53+W54+W55+W56+W57+W58+W59+W60+W61+W62+W63+W64+W65+W66</f>
        <v>6.530000000000001</v>
      </c>
      <c r="X24" s="184">
        <f>X25+X26+X27+X28+X29+X30+X31+X32+X33+X34+X35+X36+X37+X38+X39+X40+X41+X42+X43+X44+X45+X46+X47+X48+X49+X50+X51+X52+X53+X54+X55+X56+X57+X58+X59+X60+X61+X62+X63+X64+X65+X66</f>
        <v>0</v>
      </c>
      <c r="Y24" s="184">
        <f>Y25+Y26+Y27+Y28+Y29+Y30+Y31+Y32+Y33+Y34+Y35+Y36+Y37+Y38+Y39+Y40+Y41+Y42+Y43+Y44+Y45+Y46+Y47+Y48+Y49+Y50+Y51+Y52+Y53+Y54+Y55+Y56+Y57+Y58+Y59+Y60+Y61+Y62+Y63+Y64+Y65+Y66</f>
        <v>4.85</v>
      </c>
      <c r="Z24" s="137">
        <v>0</v>
      </c>
      <c r="AA24" s="371">
        <v>0</v>
      </c>
    </row>
    <row r="25" spans="1:27" s="138" customFormat="1" ht="105">
      <c r="A25" s="273" t="s">
        <v>98</v>
      </c>
      <c r="B25" s="274" t="s">
        <v>316</v>
      </c>
      <c r="C25" s="390" t="s">
        <v>346</v>
      </c>
      <c r="D25" s="385" t="s">
        <v>104</v>
      </c>
      <c r="E25" s="245">
        <v>0.25</v>
      </c>
      <c r="F25" s="125">
        <v>0</v>
      </c>
      <c r="G25" s="275">
        <v>0.31</v>
      </c>
      <c r="H25" s="125">
        <v>0</v>
      </c>
      <c r="I25" s="193">
        <v>0</v>
      </c>
      <c r="J25" s="208"/>
      <c r="K25" s="125">
        <v>0</v>
      </c>
      <c r="L25" s="125">
        <v>0</v>
      </c>
      <c r="M25" s="125">
        <v>0</v>
      </c>
      <c r="N25" s="125">
        <v>0</v>
      </c>
      <c r="O25" s="192">
        <v>0</v>
      </c>
      <c r="P25" s="377"/>
      <c r="Q25" s="125">
        <v>0</v>
      </c>
      <c r="R25" s="125">
        <v>0</v>
      </c>
      <c r="S25" s="125">
        <v>0</v>
      </c>
      <c r="T25" s="125">
        <v>0</v>
      </c>
      <c r="U25" s="193">
        <v>0</v>
      </c>
      <c r="V25" s="208"/>
      <c r="W25" s="125">
        <v>0</v>
      </c>
      <c r="X25" s="125">
        <v>0</v>
      </c>
      <c r="Y25" s="125">
        <v>0</v>
      </c>
      <c r="Z25" s="125">
        <v>0</v>
      </c>
      <c r="AA25" s="192">
        <v>0</v>
      </c>
    </row>
    <row r="26" spans="1:27" s="138" customFormat="1" ht="105">
      <c r="A26" s="273" t="s">
        <v>98</v>
      </c>
      <c r="B26" s="274" t="s">
        <v>317</v>
      </c>
      <c r="C26" s="390" t="s">
        <v>347</v>
      </c>
      <c r="D26" s="385" t="s">
        <v>104</v>
      </c>
      <c r="E26" s="245">
        <v>0.4</v>
      </c>
      <c r="F26" s="125">
        <v>0</v>
      </c>
      <c r="G26" s="275">
        <v>0.25</v>
      </c>
      <c r="H26" s="125">
        <v>0</v>
      </c>
      <c r="I26" s="193">
        <v>0</v>
      </c>
      <c r="J26" s="208"/>
      <c r="K26" s="125">
        <v>0</v>
      </c>
      <c r="L26" s="125">
        <v>0</v>
      </c>
      <c r="M26" s="125">
        <v>0</v>
      </c>
      <c r="N26" s="125">
        <v>0</v>
      </c>
      <c r="O26" s="192">
        <v>0</v>
      </c>
      <c r="P26" s="378"/>
      <c r="Q26" s="125">
        <v>0</v>
      </c>
      <c r="R26" s="125">
        <v>0</v>
      </c>
      <c r="S26" s="125">
        <v>0</v>
      </c>
      <c r="T26" s="125">
        <v>0</v>
      </c>
      <c r="U26" s="193">
        <v>0</v>
      </c>
      <c r="V26" s="208"/>
      <c r="W26" s="125">
        <v>0</v>
      </c>
      <c r="X26" s="125">
        <v>0</v>
      </c>
      <c r="Y26" s="125">
        <v>0</v>
      </c>
      <c r="Z26" s="125">
        <v>0</v>
      </c>
      <c r="AA26" s="192">
        <v>0</v>
      </c>
    </row>
    <row r="27" spans="1:27" s="138" customFormat="1" ht="135">
      <c r="A27" s="273" t="s">
        <v>98</v>
      </c>
      <c r="B27" s="274" t="s">
        <v>318</v>
      </c>
      <c r="C27" s="390" t="s">
        <v>348</v>
      </c>
      <c r="D27" s="385" t="s">
        <v>104</v>
      </c>
      <c r="E27" s="245">
        <v>0.63</v>
      </c>
      <c r="F27" s="125">
        <v>0</v>
      </c>
      <c r="G27" s="275">
        <v>0.25</v>
      </c>
      <c r="H27" s="125">
        <v>0</v>
      </c>
      <c r="I27" s="193">
        <v>0</v>
      </c>
      <c r="J27" s="208"/>
      <c r="K27" s="125">
        <v>0</v>
      </c>
      <c r="L27" s="125">
        <v>0</v>
      </c>
      <c r="M27" s="125">
        <v>0</v>
      </c>
      <c r="N27" s="125">
        <v>0</v>
      </c>
      <c r="O27" s="192">
        <v>0</v>
      </c>
      <c r="P27" s="378"/>
      <c r="Q27" s="125">
        <v>0</v>
      </c>
      <c r="R27" s="125">
        <v>0</v>
      </c>
      <c r="S27" s="125">
        <v>0</v>
      </c>
      <c r="T27" s="125">
        <v>0</v>
      </c>
      <c r="U27" s="193">
        <v>0</v>
      </c>
      <c r="V27" s="208"/>
      <c r="W27" s="125">
        <v>0</v>
      </c>
      <c r="X27" s="125">
        <v>0</v>
      </c>
      <c r="Y27" s="125">
        <v>0</v>
      </c>
      <c r="Z27" s="125">
        <v>0</v>
      </c>
      <c r="AA27" s="192">
        <v>0</v>
      </c>
    </row>
    <row r="28" spans="1:27" s="138" customFormat="1" ht="150">
      <c r="A28" s="273" t="s">
        <v>98</v>
      </c>
      <c r="B28" s="274" t="s">
        <v>319</v>
      </c>
      <c r="C28" s="390" t="s">
        <v>349</v>
      </c>
      <c r="D28" s="385" t="s">
        <v>432</v>
      </c>
      <c r="E28" s="245">
        <v>0.4</v>
      </c>
      <c r="F28" s="125">
        <v>0</v>
      </c>
      <c r="G28" s="275">
        <v>0.22</v>
      </c>
      <c r="H28" s="125">
        <v>0</v>
      </c>
      <c r="I28" s="193">
        <v>0</v>
      </c>
      <c r="J28" s="208"/>
      <c r="K28" s="125">
        <v>0</v>
      </c>
      <c r="L28" s="125">
        <v>0</v>
      </c>
      <c r="M28" s="125">
        <v>0</v>
      </c>
      <c r="N28" s="125">
        <v>0</v>
      </c>
      <c r="O28" s="192">
        <v>0</v>
      </c>
      <c r="P28" s="378"/>
      <c r="Q28" s="125">
        <v>0</v>
      </c>
      <c r="R28" s="125">
        <v>0</v>
      </c>
      <c r="S28" s="125">
        <v>0</v>
      </c>
      <c r="T28" s="125">
        <v>0</v>
      </c>
      <c r="U28" s="193">
        <v>0</v>
      </c>
      <c r="V28" s="208"/>
      <c r="W28" s="125">
        <v>0</v>
      </c>
      <c r="X28" s="125">
        <v>0</v>
      </c>
      <c r="Y28" s="125">
        <v>0</v>
      </c>
      <c r="Z28" s="125">
        <v>0</v>
      </c>
      <c r="AA28" s="192">
        <v>0</v>
      </c>
    </row>
    <row r="29" spans="1:27" s="138" customFormat="1" ht="120">
      <c r="A29" s="273" t="s">
        <v>98</v>
      </c>
      <c r="B29" s="274" t="s">
        <v>320</v>
      </c>
      <c r="C29" s="390" t="s">
        <v>350</v>
      </c>
      <c r="D29" s="385" t="s">
        <v>432</v>
      </c>
      <c r="E29" s="245">
        <v>0.4</v>
      </c>
      <c r="F29" s="125">
        <v>0</v>
      </c>
      <c r="G29" s="125">
        <v>0.31</v>
      </c>
      <c r="H29" s="125">
        <v>0</v>
      </c>
      <c r="I29" s="193">
        <v>0</v>
      </c>
      <c r="J29" s="208"/>
      <c r="K29" s="125">
        <v>0</v>
      </c>
      <c r="L29" s="125">
        <v>0</v>
      </c>
      <c r="M29" s="125">
        <v>0</v>
      </c>
      <c r="N29" s="125">
        <v>0</v>
      </c>
      <c r="O29" s="192">
        <v>0</v>
      </c>
      <c r="P29" s="378"/>
      <c r="Q29" s="125">
        <v>0</v>
      </c>
      <c r="R29" s="125">
        <v>0</v>
      </c>
      <c r="S29" s="125">
        <v>0</v>
      </c>
      <c r="T29" s="125">
        <v>0</v>
      </c>
      <c r="U29" s="193">
        <v>0</v>
      </c>
      <c r="V29" s="208"/>
      <c r="W29" s="125">
        <v>0</v>
      </c>
      <c r="X29" s="125">
        <v>0</v>
      </c>
      <c r="Y29" s="125">
        <v>0</v>
      </c>
      <c r="Z29" s="125">
        <v>0</v>
      </c>
      <c r="AA29" s="192">
        <v>0</v>
      </c>
    </row>
    <row r="30" spans="1:27" s="138" customFormat="1" ht="105">
      <c r="A30" s="277" t="s">
        <v>98</v>
      </c>
      <c r="B30" s="278" t="s">
        <v>280</v>
      </c>
      <c r="C30" s="391" t="s">
        <v>351</v>
      </c>
      <c r="D30" s="386"/>
      <c r="E30" s="125">
        <v>0</v>
      </c>
      <c r="F30" s="125">
        <v>0</v>
      </c>
      <c r="G30" s="125">
        <v>0</v>
      </c>
      <c r="H30" s="125">
        <v>0</v>
      </c>
      <c r="I30" s="193">
        <v>0</v>
      </c>
      <c r="J30" s="384" t="s">
        <v>233</v>
      </c>
      <c r="K30" s="245">
        <v>0.16</v>
      </c>
      <c r="L30" s="125">
        <v>0</v>
      </c>
      <c r="M30" s="125">
        <v>0.31</v>
      </c>
      <c r="N30" s="125">
        <v>0</v>
      </c>
      <c r="O30" s="192">
        <v>0</v>
      </c>
      <c r="P30" s="377"/>
      <c r="Q30" s="125">
        <v>0</v>
      </c>
      <c r="R30" s="125">
        <v>0</v>
      </c>
      <c r="S30" s="125">
        <v>0</v>
      </c>
      <c r="T30" s="125">
        <v>0</v>
      </c>
      <c r="U30" s="193">
        <v>0</v>
      </c>
      <c r="V30" s="370"/>
      <c r="W30" s="125">
        <v>0</v>
      </c>
      <c r="X30" s="125">
        <v>0</v>
      </c>
      <c r="Y30" s="125">
        <v>0</v>
      </c>
      <c r="Z30" s="125">
        <v>0</v>
      </c>
      <c r="AA30" s="192">
        <v>0</v>
      </c>
    </row>
    <row r="31" spans="1:27" s="138" customFormat="1" ht="105">
      <c r="A31" s="273" t="s">
        <v>98</v>
      </c>
      <c r="B31" s="278" t="s">
        <v>281</v>
      </c>
      <c r="C31" s="390" t="s">
        <v>352</v>
      </c>
      <c r="D31" s="385"/>
      <c r="E31" s="125">
        <v>0</v>
      </c>
      <c r="F31" s="125">
        <v>0</v>
      </c>
      <c r="G31" s="125">
        <v>0</v>
      </c>
      <c r="H31" s="125">
        <v>0</v>
      </c>
      <c r="I31" s="193">
        <v>0</v>
      </c>
      <c r="J31" s="384" t="s">
        <v>233</v>
      </c>
      <c r="K31" s="245">
        <v>0.16</v>
      </c>
      <c r="L31" s="125">
        <v>0</v>
      </c>
      <c r="M31" s="125">
        <v>0.31</v>
      </c>
      <c r="N31" s="125">
        <v>0</v>
      </c>
      <c r="O31" s="192">
        <v>0</v>
      </c>
      <c r="P31" s="378"/>
      <c r="Q31" s="125">
        <v>0</v>
      </c>
      <c r="R31" s="125">
        <v>0</v>
      </c>
      <c r="S31" s="125">
        <v>0</v>
      </c>
      <c r="T31" s="125">
        <v>0</v>
      </c>
      <c r="U31" s="193">
        <v>0</v>
      </c>
      <c r="V31" s="372"/>
      <c r="W31" s="125">
        <v>0</v>
      </c>
      <c r="X31" s="125">
        <v>0</v>
      </c>
      <c r="Y31" s="125">
        <v>0</v>
      </c>
      <c r="Z31" s="125">
        <v>0</v>
      </c>
      <c r="AA31" s="192">
        <v>0</v>
      </c>
    </row>
    <row r="32" spans="1:27" s="138" customFormat="1" ht="105">
      <c r="A32" s="273" t="s">
        <v>98</v>
      </c>
      <c r="B32" s="278" t="s">
        <v>282</v>
      </c>
      <c r="C32" s="390" t="s">
        <v>353</v>
      </c>
      <c r="D32" s="385"/>
      <c r="E32" s="125">
        <v>0</v>
      </c>
      <c r="F32" s="125">
        <v>0</v>
      </c>
      <c r="G32" s="125">
        <v>0</v>
      </c>
      <c r="H32" s="125">
        <v>0</v>
      </c>
      <c r="I32" s="193">
        <v>0</v>
      </c>
      <c r="J32" s="384" t="s">
        <v>233</v>
      </c>
      <c r="K32" s="245">
        <v>0.16</v>
      </c>
      <c r="L32" s="125">
        <v>0</v>
      </c>
      <c r="M32" s="125">
        <v>0.31</v>
      </c>
      <c r="N32" s="125">
        <v>0</v>
      </c>
      <c r="O32" s="192">
        <v>0</v>
      </c>
      <c r="P32" s="378"/>
      <c r="Q32" s="125">
        <v>0</v>
      </c>
      <c r="R32" s="125">
        <v>0</v>
      </c>
      <c r="S32" s="125">
        <v>0</v>
      </c>
      <c r="T32" s="125">
        <v>0</v>
      </c>
      <c r="U32" s="193">
        <v>0</v>
      </c>
      <c r="V32" s="372"/>
      <c r="W32" s="125">
        <v>0</v>
      </c>
      <c r="X32" s="125">
        <v>0</v>
      </c>
      <c r="Y32" s="125">
        <v>0</v>
      </c>
      <c r="Z32" s="125">
        <v>0</v>
      </c>
      <c r="AA32" s="192">
        <v>0</v>
      </c>
    </row>
    <row r="33" spans="1:27" s="138" customFormat="1" ht="135">
      <c r="A33" s="273" t="s">
        <v>98</v>
      </c>
      <c r="B33" s="278" t="s">
        <v>401</v>
      </c>
      <c r="C33" s="390" t="s">
        <v>354</v>
      </c>
      <c r="D33" s="385"/>
      <c r="E33" s="125">
        <v>0</v>
      </c>
      <c r="F33" s="125">
        <v>0</v>
      </c>
      <c r="G33" s="125">
        <v>0</v>
      </c>
      <c r="H33" s="125">
        <v>0</v>
      </c>
      <c r="I33" s="193">
        <v>0</v>
      </c>
      <c r="J33" s="384" t="s">
        <v>233</v>
      </c>
      <c r="K33" s="245">
        <v>0.63</v>
      </c>
      <c r="L33" s="125">
        <v>0</v>
      </c>
      <c r="M33" s="125">
        <v>0.31</v>
      </c>
      <c r="N33" s="125">
        <v>0</v>
      </c>
      <c r="O33" s="192">
        <v>0</v>
      </c>
      <c r="P33" s="378"/>
      <c r="Q33" s="125">
        <v>0</v>
      </c>
      <c r="R33" s="125">
        <v>0</v>
      </c>
      <c r="S33" s="125">
        <v>0</v>
      </c>
      <c r="T33" s="125">
        <v>0</v>
      </c>
      <c r="U33" s="193">
        <v>0</v>
      </c>
      <c r="V33" s="372"/>
      <c r="W33" s="125">
        <v>0</v>
      </c>
      <c r="X33" s="125">
        <v>0</v>
      </c>
      <c r="Y33" s="125">
        <v>0</v>
      </c>
      <c r="Z33" s="125">
        <v>0</v>
      </c>
      <c r="AA33" s="192">
        <v>0</v>
      </c>
    </row>
    <row r="34" spans="1:27" s="138" customFormat="1" ht="120">
      <c r="A34" s="273" t="s">
        <v>98</v>
      </c>
      <c r="B34" s="278" t="s">
        <v>283</v>
      </c>
      <c r="C34" s="390" t="s">
        <v>355</v>
      </c>
      <c r="D34" s="385"/>
      <c r="E34" s="125">
        <v>0</v>
      </c>
      <c r="F34" s="125">
        <v>0</v>
      </c>
      <c r="G34" s="125">
        <v>0</v>
      </c>
      <c r="H34" s="125">
        <v>0</v>
      </c>
      <c r="I34" s="193">
        <v>0</v>
      </c>
      <c r="J34" s="384" t="s">
        <v>233</v>
      </c>
      <c r="K34" s="245">
        <v>0.16</v>
      </c>
      <c r="L34" s="125">
        <v>0</v>
      </c>
      <c r="M34" s="125">
        <v>0.31</v>
      </c>
      <c r="N34" s="125">
        <v>0</v>
      </c>
      <c r="O34" s="192">
        <v>0</v>
      </c>
      <c r="P34" s="378"/>
      <c r="Q34" s="125">
        <v>0</v>
      </c>
      <c r="R34" s="125">
        <v>0</v>
      </c>
      <c r="S34" s="125">
        <v>0</v>
      </c>
      <c r="T34" s="125">
        <v>0</v>
      </c>
      <c r="U34" s="193">
        <v>0</v>
      </c>
      <c r="V34" s="372"/>
      <c r="W34" s="125">
        <v>0</v>
      </c>
      <c r="X34" s="125">
        <v>0</v>
      </c>
      <c r="Y34" s="125">
        <v>0</v>
      </c>
      <c r="Z34" s="125">
        <v>0</v>
      </c>
      <c r="AA34" s="192">
        <v>0</v>
      </c>
    </row>
    <row r="35" spans="1:27" s="138" customFormat="1" ht="120">
      <c r="A35" s="273" t="s">
        <v>98</v>
      </c>
      <c r="B35" s="278" t="s">
        <v>284</v>
      </c>
      <c r="C35" s="390" t="s">
        <v>356</v>
      </c>
      <c r="D35" s="385"/>
      <c r="E35" s="125">
        <v>0</v>
      </c>
      <c r="F35" s="125">
        <v>0</v>
      </c>
      <c r="G35" s="125">
        <v>0</v>
      </c>
      <c r="H35" s="125">
        <v>0</v>
      </c>
      <c r="I35" s="193">
        <v>0</v>
      </c>
      <c r="J35" s="384" t="s">
        <v>233</v>
      </c>
      <c r="K35" s="261">
        <v>0.1</v>
      </c>
      <c r="L35" s="125">
        <v>0</v>
      </c>
      <c r="M35" s="125">
        <v>0.31</v>
      </c>
      <c r="N35" s="125">
        <v>0</v>
      </c>
      <c r="O35" s="192">
        <v>0</v>
      </c>
      <c r="P35" s="378"/>
      <c r="Q35" s="125">
        <v>0</v>
      </c>
      <c r="R35" s="125">
        <v>0</v>
      </c>
      <c r="S35" s="125">
        <v>0</v>
      </c>
      <c r="T35" s="125">
        <v>0</v>
      </c>
      <c r="U35" s="193">
        <v>0</v>
      </c>
      <c r="V35" s="372"/>
      <c r="W35" s="125">
        <v>0</v>
      </c>
      <c r="X35" s="125">
        <v>0</v>
      </c>
      <c r="Y35" s="125">
        <v>0</v>
      </c>
      <c r="Z35" s="125">
        <v>0</v>
      </c>
      <c r="AA35" s="192">
        <v>0</v>
      </c>
    </row>
    <row r="36" spans="1:27" s="138" customFormat="1" ht="120">
      <c r="A36" s="273" t="s">
        <v>98</v>
      </c>
      <c r="B36" s="278" t="s">
        <v>285</v>
      </c>
      <c r="C36" s="390" t="s">
        <v>357</v>
      </c>
      <c r="D36" s="385"/>
      <c r="E36" s="125">
        <v>0</v>
      </c>
      <c r="F36" s="125">
        <v>0</v>
      </c>
      <c r="G36" s="125">
        <v>0</v>
      </c>
      <c r="H36" s="125">
        <v>0</v>
      </c>
      <c r="I36" s="193">
        <v>0</v>
      </c>
      <c r="J36" s="384" t="s">
        <v>233</v>
      </c>
      <c r="K36" s="261">
        <v>0.25</v>
      </c>
      <c r="L36" s="125">
        <v>0</v>
      </c>
      <c r="M36" s="125">
        <v>0.31</v>
      </c>
      <c r="N36" s="125">
        <v>0</v>
      </c>
      <c r="O36" s="192">
        <v>0</v>
      </c>
      <c r="P36" s="378"/>
      <c r="Q36" s="125">
        <v>0</v>
      </c>
      <c r="R36" s="125">
        <v>0</v>
      </c>
      <c r="S36" s="125">
        <v>0</v>
      </c>
      <c r="T36" s="125">
        <v>0</v>
      </c>
      <c r="U36" s="193">
        <v>0</v>
      </c>
      <c r="V36" s="372"/>
      <c r="W36" s="125">
        <v>0</v>
      </c>
      <c r="X36" s="125">
        <v>0</v>
      </c>
      <c r="Y36" s="125">
        <v>0</v>
      </c>
      <c r="Z36" s="125">
        <v>0</v>
      </c>
      <c r="AA36" s="192">
        <v>0</v>
      </c>
    </row>
    <row r="37" spans="1:27" s="138" customFormat="1" ht="120">
      <c r="A37" s="273" t="s">
        <v>98</v>
      </c>
      <c r="B37" s="278" t="s">
        <v>286</v>
      </c>
      <c r="C37" s="390" t="s">
        <v>358</v>
      </c>
      <c r="D37" s="385"/>
      <c r="E37" s="125">
        <v>0</v>
      </c>
      <c r="F37" s="125">
        <v>0</v>
      </c>
      <c r="G37" s="125">
        <v>0</v>
      </c>
      <c r="H37" s="125">
        <v>0</v>
      </c>
      <c r="I37" s="193">
        <v>0</v>
      </c>
      <c r="J37" s="384" t="s">
        <v>233</v>
      </c>
      <c r="K37" s="245">
        <v>0.16</v>
      </c>
      <c r="L37" s="125">
        <v>0</v>
      </c>
      <c r="M37" s="125">
        <v>0.31</v>
      </c>
      <c r="N37" s="125">
        <v>0</v>
      </c>
      <c r="O37" s="192">
        <v>0</v>
      </c>
      <c r="P37" s="377"/>
      <c r="Q37" s="125">
        <v>0</v>
      </c>
      <c r="R37" s="125">
        <v>0</v>
      </c>
      <c r="S37" s="125">
        <v>0</v>
      </c>
      <c r="T37" s="125">
        <v>0</v>
      </c>
      <c r="U37" s="193">
        <v>0</v>
      </c>
      <c r="V37" s="370"/>
      <c r="W37" s="125">
        <v>0</v>
      </c>
      <c r="X37" s="125">
        <v>0</v>
      </c>
      <c r="Y37" s="125">
        <v>0</v>
      </c>
      <c r="Z37" s="125">
        <v>0</v>
      </c>
      <c r="AA37" s="192">
        <v>0</v>
      </c>
    </row>
    <row r="38" spans="1:27" s="138" customFormat="1" ht="120">
      <c r="A38" s="273" t="s">
        <v>98</v>
      </c>
      <c r="B38" s="278" t="s">
        <v>287</v>
      </c>
      <c r="C38" s="390" t="s">
        <v>359</v>
      </c>
      <c r="D38" s="385"/>
      <c r="E38" s="125">
        <v>0</v>
      </c>
      <c r="F38" s="125">
        <v>0</v>
      </c>
      <c r="G38" s="125">
        <v>0</v>
      </c>
      <c r="H38" s="125">
        <v>0</v>
      </c>
      <c r="I38" s="193">
        <v>0</v>
      </c>
      <c r="J38" s="384" t="s">
        <v>233</v>
      </c>
      <c r="K38" s="245">
        <v>0.16</v>
      </c>
      <c r="L38" s="125">
        <v>0</v>
      </c>
      <c r="M38" s="125">
        <v>0.31</v>
      </c>
      <c r="N38" s="125">
        <v>0</v>
      </c>
      <c r="O38" s="192">
        <v>0</v>
      </c>
      <c r="P38" s="377"/>
      <c r="Q38" s="125">
        <v>0</v>
      </c>
      <c r="R38" s="125">
        <v>0</v>
      </c>
      <c r="S38" s="125">
        <v>0</v>
      </c>
      <c r="T38" s="125">
        <v>0</v>
      </c>
      <c r="U38" s="193">
        <v>0</v>
      </c>
      <c r="V38" s="370"/>
      <c r="W38" s="125">
        <v>0</v>
      </c>
      <c r="X38" s="125">
        <v>0</v>
      </c>
      <c r="Y38" s="125">
        <v>0</v>
      </c>
      <c r="Z38" s="125">
        <v>0</v>
      </c>
      <c r="AA38" s="192">
        <v>0</v>
      </c>
    </row>
    <row r="39" spans="1:27" s="138" customFormat="1" ht="120">
      <c r="A39" s="273" t="s">
        <v>98</v>
      </c>
      <c r="B39" s="278" t="s">
        <v>288</v>
      </c>
      <c r="C39" s="390" t="s">
        <v>360</v>
      </c>
      <c r="D39" s="385"/>
      <c r="E39" s="125">
        <v>0</v>
      </c>
      <c r="F39" s="125">
        <v>0</v>
      </c>
      <c r="G39" s="125">
        <v>0</v>
      </c>
      <c r="H39" s="125">
        <v>0</v>
      </c>
      <c r="I39" s="193">
        <v>0</v>
      </c>
      <c r="J39" s="384" t="s">
        <v>233</v>
      </c>
      <c r="K39" s="261">
        <v>0.25</v>
      </c>
      <c r="L39" s="125">
        <v>0</v>
      </c>
      <c r="M39" s="125">
        <v>0.31</v>
      </c>
      <c r="N39" s="125">
        <v>0</v>
      </c>
      <c r="O39" s="192">
        <v>0</v>
      </c>
      <c r="P39" s="378"/>
      <c r="Q39" s="125">
        <v>0</v>
      </c>
      <c r="R39" s="125">
        <v>0</v>
      </c>
      <c r="S39" s="125">
        <v>0</v>
      </c>
      <c r="T39" s="125">
        <v>0</v>
      </c>
      <c r="U39" s="193">
        <v>0</v>
      </c>
      <c r="V39" s="372"/>
      <c r="W39" s="125">
        <v>0</v>
      </c>
      <c r="X39" s="125">
        <v>0</v>
      </c>
      <c r="Y39" s="125">
        <v>0</v>
      </c>
      <c r="Z39" s="125">
        <v>0</v>
      </c>
      <c r="AA39" s="192">
        <v>0</v>
      </c>
    </row>
    <row r="40" spans="1:27" s="138" customFormat="1" ht="120">
      <c r="A40" s="273" t="s">
        <v>98</v>
      </c>
      <c r="B40" s="278" t="s">
        <v>289</v>
      </c>
      <c r="C40" s="390" t="s">
        <v>361</v>
      </c>
      <c r="D40" s="385"/>
      <c r="E40" s="125">
        <v>0</v>
      </c>
      <c r="F40" s="125">
        <v>0</v>
      </c>
      <c r="G40" s="125">
        <v>0</v>
      </c>
      <c r="H40" s="125">
        <v>0</v>
      </c>
      <c r="I40" s="193">
        <v>0</v>
      </c>
      <c r="J40" s="384" t="s">
        <v>233</v>
      </c>
      <c r="K40" s="245">
        <v>0.16</v>
      </c>
      <c r="L40" s="125">
        <v>0</v>
      </c>
      <c r="M40" s="125">
        <v>0.31</v>
      </c>
      <c r="N40" s="125">
        <v>0</v>
      </c>
      <c r="O40" s="192">
        <v>0</v>
      </c>
      <c r="P40" s="378"/>
      <c r="Q40" s="125">
        <v>0</v>
      </c>
      <c r="R40" s="125">
        <v>0</v>
      </c>
      <c r="S40" s="125">
        <v>0</v>
      </c>
      <c r="T40" s="125">
        <v>0</v>
      </c>
      <c r="U40" s="193">
        <v>0</v>
      </c>
      <c r="V40" s="372"/>
      <c r="W40" s="125">
        <v>0</v>
      </c>
      <c r="X40" s="125">
        <v>0</v>
      </c>
      <c r="Y40" s="125">
        <v>0</v>
      </c>
      <c r="Z40" s="125">
        <v>0</v>
      </c>
      <c r="AA40" s="192">
        <v>0</v>
      </c>
    </row>
    <row r="41" spans="1:27" s="138" customFormat="1" ht="120">
      <c r="A41" s="273" t="s">
        <v>98</v>
      </c>
      <c r="B41" s="278" t="s">
        <v>290</v>
      </c>
      <c r="C41" s="390" t="s">
        <v>362</v>
      </c>
      <c r="D41" s="385"/>
      <c r="E41" s="125">
        <v>0</v>
      </c>
      <c r="F41" s="125">
        <v>0</v>
      </c>
      <c r="G41" s="125">
        <v>0</v>
      </c>
      <c r="H41" s="125">
        <v>0</v>
      </c>
      <c r="I41" s="193">
        <v>0</v>
      </c>
      <c r="J41" s="384" t="s">
        <v>233</v>
      </c>
      <c r="K41" s="245">
        <v>0.16</v>
      </c>
      <c r="L41" s="125">
        <v>0</v>
      </c>
      <c r="M41" s="125">
        <v>0.31</v>
      </c>
      <c r="N41" s="125">
        <v>0</v>
      </c>
      <c r="O41" s="192">
        <v>0</v>
      </c>
      <c r="P41" s="378"/>
      <c r="Q41" s="125">
        <v>0</v>
      </c>
      <c r="R41" s="125">
        <v>0</v>
      </c>
      <c r="S41" s="125">
        <v>0</v>
      </c>
      <c r="T41" s="125">
        <v>0</v>
      </c>
      <c r="U41" s="193">
        <v>0</v>
      </c>
      <c r="V41" s="372"/>
      <c r="W41" s="125">
        <v>0</v>
      </c>
      <c r="X41" s="125">
        <v>0</v>
      </c>
      <c r="Y41" s="125">
        <v>0</v>
      </c>
      <c r="Z41" s="125">
        <v>0</v>
      </c>
      <c r="AA41" s="192">
        <v>0</v>
      </c>
    </row>
    <row r="42" spans="1:27" s="138" customFormat="1" ht="135">
      <c r="A42" s="273" t="s">
        <v>98</v>
      </c>
      <c r="B42" s="278" t="s">
        <v>291</v>
      </c>
      <c r="C42" s="390" t="s">
        <v>363</v>
      </c>
      <c r="D42" s="385"/>
      <c r="E42" s="125">
        <v>0</v>
      </c>
      <c r="F42" s="125">
        <v>0</v>
      </c>
      <c r="G42" s="125">
        <v>0</v>
      </c>
      <c r="H42" s="125">
        <v>0</v>
      </c>
      <c r="I42" s="193">
        <v>0</v>
      </c>
      <c r="J42" s="384" t="s">
        <v>233</v>
      </c>
      <c r="K42" s="261">
        <v>0.25</v>
      </c>
      <c r="L42" s="125">
        <v>0</v>
      </c>
      <c r="M42" s="125">
        <v>0.31</v>
      </c>
      <c r="N42" s="125">
        <v>0</v>
      </c>
      <c r="O42" s="192">
        <v>0</v>
      </c>
      <c r="P42" s="379"/>
      <c r="Q42" s="125">
        <v>0</v>
      </c>
      <c r="R42" s="125">
        <v>0</v>
      </c>
      <c r="S42" s="125">
        <v>0</v>
      </c>
      <c r="T42" s="125">
        <v>0</v>
      </c>
      <c r="U42" s="193">
        <v>0</v>
      </c>
      <c r="V42" s="309"/>
      <c r="W42" s="125">
        <v>0</v>
      </c>
      <c r="X42" s="125">
        <v>0</v>
      </c>
      <c r="Y42" s="125">
        <v>0</v>
      </c>
      <c r="Z42" s="125">
        <v>0</v>
      </c>
      <c r="AA42" s="192">
        <v>0</v>
      </c>
    </row>
    <row r="43" spans="1:27" s="138" customFormat="1" ht="120">
      <c r="A43" s="273" t="s">
        <v>98</v>
      </c>
      <c r="B43" s="278" t="s">
        <v>292</v>
      </c>
      <c r="C43" s="390" t="s">
        <v>364</v>
      </c>
      <c r="D43" s="385"/>
      <c r="E43" s="125">
        <v>0</v>
      </c>
      <c r="F43" s="125">
        <v>0</v>
      </c>
      <c r="G43" s="125">
        <v>0</v>
      </c>
      <c r="H43" s="125">
        <v>0</v>
      </c>
      <c r="I43" s="193">
        <v>0</v>
      </c>
      <c r="J43" s="384" t="s">
        <v>233</v>
      </c>
      <c r="K43" s="261">
        <v>0.25</v>
      </c>
      <c r="L43" s="125">
        <v>0</v>
      </c>
      <c r="M43" s="125">
        <v>0.31</v>
      </c>
      <c r="N43" s="125">
        <v>0</v>
      </c>
      <c r="O43" s="192">
        <v>0</v>
      </c>
      <c r="P43" s="379"/>
      <c r="Q43" s="125">
        <v>0</v>
      </c>
      <c r="R43" s="125">
        <v>0</v>
      </c>
      <c r="S43" s="125">
        <v>0</v>
      </c>
      <c r="T43" s="125">
        <v>0</v>
      </c>
      <c r="U43" s="193">
        <v>0</v>
      </c>
      <c r="V43" s="309"/>
      <c r="W43" s="125">
        <v>0</v>
      </c>
      <c r="X43" s="125">
        <v>0</v>
      </c>
      <c r="Y43" s="125">
        <v>0</v>
      </c>
      <c r="Z43" s="125">
        <v>0</v>
      </c>
      <c r="AA43" s="192">
        <v>0</v>
      </c>
    </row>
    <row r="44" spans="1:27" s="138" customFormat="1" ht="135">
      <c r="A44" s="273" t="s">
        <v>98</v>
      </c>
      <c r="B44" s="278" t="s">
        <v>293</v>
      </c>
      <c r="C44" s="390" t="s">
        <v>365</v>
      </c>
      <c r="D44" s="385"/>
      <c r="E44" s="125">
        <v>0</v>
      </c>
      <c r="F44" s="125">
        <v>0</v>
      </c>
      <c r="G44" s="125">
        <v>0</v>
      </c>
      <c r="H44" s="125">
        <v>0</v>
      </c>
      <c r="I44" s="193">
        <v>0</v>
      </c>
      <c r="J44" s="384" t="s">
        <v>233</v>
      </c>
      <c r="K44" s="261">
        <v>0.25</v>
      </c>
      <c r="L44" s="125">
        <v>0</v>
      </c>
      <c r="M44" s="125">
        <v>0.31</v>
      </c>
      <c r="N44" s="125">
        <v>0</v>
      </c>
      <c r="O44" s="192">
        <v>0</v>
      </c>
      <c r="P44" s="379"/>
      <c r="Q44" s="125">
        <v>0</v>
      </c>
      <c r="R44" s="125">
        <v>0</v>
      </c>
      <c r="S44" s="125">
        <v>0</v>
      </c>
      <c r="T44" s="125">
        <v>0</v>
      </c>
      <c r="U44" s="193">
        <v>0</v>
      </c>
      <c r="V44" s="309"/>
      <c r="W44" s="125">
        <v>0</v>
      </c>
      <c r="X44" s="125">
        <v>0</v>
      </c>
      <c r="Y44" s="125">
        <v>0</v>
      </c>
      <c r="Z44" s="125">
        <v>0</v>
      </c>
      <c r="AA44" s="192">
        <v>0</v>
      </c>
    </row>
    <row r="45" spans="1:27" s="138" customFormat="1" ht="135">
      <c r="A45" s="273" t="s">
        <v>98</v>
      </c>
      <c r="B45" s="278" t="s">
        <v>294</v>
      </c>
      <c r="C45" s="390" t="s">
        <v>366</v>
      </c>
      <c r="D45" s="385"/>
      <c r="E45" s="125">
        <v>0</v>
      </c>
      <c r="F45" s="125">
        <v>0</v>
      </c>
      <c r="G45" s="125">
        <v>0</v>
      </c>
      <c r="H45" s="125">
        <v>0</v>
      </c>
      <c r="I45" s="193">
        <v>0</v>
      </c>
      <c r="J45" s="384" t="s">
        <v>233</v>
      </c>
      <c r="K45" s="261">
        <v>0.4</v>
      </c>
      <c r="L45" s="125">
        <v>0</v>
      </c>
      <c r="M45" s="262">
        <v>0.22</v>
      </c>
      <c r="N45" s="125">
        <v>0</v>
      </c>
      <c r="O45" s="192">
        <v>0</v>
      </c>
      <c r="P45" s="379"/>
      <c r="Q45" s="125">
        <v>0</v>
      </c>
      <c r="R45" s="125">
        <v>0</v>
      </c>
      <c r="S45" s="125">
        <v>0</v>
      </c>
      <c r="T45" s="125">
        <v>0</v>
      </c>
      <c r="U45" s="193">
        <v>0</v>
      </c>
      <c r="V45" s="309"/>
      <c r="W45" s="125">
        <v>0</v>
      </c>
      <c r="X45" s="125">
        <v>0</v>
      </c>
      <c r="Y45" s="125">
        <v>0</v>
      </c>
      <c r="Z45" s="125">
        <v>0</v>
      </c>
      <c r="AA45" s="192">
        <v>0</v>
      </c>
    </row>
    <row r="46" spans="1:27" s="138" customFormat="1" ht="135">
      <c r="A46" s="273" t="s">
        <v>98</v>
      </c>
      <c r="B46" s="278" t="s">
        <v>338</v>
      </c>
      <c r="C46" s="390" t="s">
        <v>367</v>
      </c>
      <c r="D46" s="385"/>
      <c r="E46" s="125">
        <v>0</v>
      </c>
      <c r="F46" s="125">
        <v>0</v>
      </c>
      <c r="G46" s="125">
        <v>0</v>
      </c>
      <c r="H46" s="125">
        <v>0</v>
      </c>
      <c r="I46" s="193">
        <v>0</v>
      </c>
      <c r="J46" s="384" t="s">
        <v>233</v>
      </c>
      <c r="K46" s="261">
        <v>0.63</v>
      </c>
      <c r="L46" s="125">
        <v>0</v>
      </c>
      <c r="M46" s="262">
        <v>0.25</v>
      </c>
      <c r="N46" s="125">
        <v>0</v>
      </c>
      <c r="O46" s="192">
        <v>0</v>
      </c>
      <c r="P46" s="379"/>
      <c r="Q46" s="125">
        <v>0</v>
      </c>
      <c r="R46" s="125">
        <v>0</v>
      </c>
      <c r="S46" s="125">
        <v>0</v>
      </c>
      <c r="T46" s="125">
        <v>0</v>
      </c>
      <c r="U46" s="193">
        <v>0</v>
      </c>
      <c r="V46" s="309"/>
      <c r="W46" s="125">
        <v>0</v>
      </c>
      <c r="X46" s="125">
        <v>0</v>
      </c>
      <c r="Y46" s="125">
        <v>0</v>
      </c>
      <c r="Z46" s="125">
        <v>0</v>
      </c>
      <c r="AA46" s="192">
        <v>0</v>
      </c>
    </row>
    <row r="47" spans="1:27" s="138" customFormat="1" ht="90">
      <c r="A47" s="273" t="s">
        <v>98</v>
      </c>
      <c r="B47" s="278" t="s">
        <v>295</v>
      </c>
      <c r="C47" s="390" t="s">
        <v>368</v>
      </c>
      <c r="D47" s="385"/>
      <c r="E47" s="125">
        <v>0</v>
      </c>
      <c r="F47" s="125">
        <v>0</v>
      </c>
      <c r="G47" s="125">
        <v>0</v>
      </c>
      <c r="H47" s="125">
        <v>0</v>
      </c>
      <c r="I47" s="193">
        <v>0</v>
      </c>
      <c r="J47" s="384" t="s">
        <v>233</v>
      </c>
      <c r="K47" s="245">
        <v>0.16</v>
      </c>
      <c r="L47" s="125">
        <v>0</v>
      </c>
      <c r="M47" s="125">
        <v>0.31</v>
      </c>
      <c r="N47" s="125">
        <v>0</v>
      </c>
      <c r="O47" s="192">
        <v>0</v>
      </c>
      <c r="P47" s="379"/>
      <c r="Q47" s="125">
        <v>0</v>
      </c>
      <c r="R47" s="125">
        <v>0</v>
      </c>
      <c r="S47" s="125">
        <v>0</v>
      </c>
      <c r="T47" s="125">
        <v>0</v>
      </c>
      <c r="U47" s="193">
        <v>0</v>
      </c>
      <c r="V47" s="309"/>
      <c r="W47" s="125">
        <v>0</v>
      </c>
      <c r="X47" s="125">
        <v>0</v>
      </c>
      <c r="Y47" s="125">
        <v>0</v>
      </c>
      <c r="Z47" s="125">
        <v>0</v>
      </c>
      <c r="AA47" s="192">
        <v>0</v>
      </c>
    </row>
    <row r="48" spans="1:27" s="138" customFormat="1" ht="90">
      <c r="A48" s="273" t="s">
        <v>98</v>
      </c>
      <c r="B48" s="278" t="s">
        <v>296</v>
      </c>
      <c r="C48" s="390" t="s">
        <v>369</v>
      </c>
      <c r="D48" s="385"/>
      <c r="E48" s="125">
        <v>0</v>
      </c>
      <c r="F48" s="125">
        <v>0</v>
      </c>
      <c r="G48" s="125">
        <v>0</v>
      </c>
      <c r="H48" s="125">
        <v>0</v>
      </c>
      <c r="I48" s="193">
        <v>0</v>
      </c>
      <c r="J48" s="384" t="s">
        <v>233</v>
      </c>
      <c r="K48" s="245">
        <v>0.16</v>
      </c>
      <c r="L48" s="125">
        <v>0</v>
      </c>
      <c r="M48" s="125">
        <v>0.31</v>
      </c>
      <c r="N48" s="125">
        <v>0</v>
      </c>
      <c r="O48" s="192">
        <v>0</v>
      </c>
      <c r="P48" s="380"/>
      <c r="Q48" s="125">
        <v>0</v>
      </c>
      <c r="R48" s="125">
        <v>0</v>
      </c>
      <c r="S48" s="125">
        <v>0</v>
      </c>
      <c r="T48" s="125">
        <v>0</v>
      </c>
      <c r="U48" s="193">
        <v>0</v>
      </c>
      <c r="V48" s="309"/>
      <c r="W48" s="125">
        <v>0</v>
      </c>
      <c r="X48" s="125">
        <v>0</v>
      </c>
      <c r="Y48" s="125">
        <v>0</v>
      </c>
      <c r="Z48" s="125">
        <v>0</v>
      </c>
      <c r="AA48" s="192">
        <v>0</v>
      </c>
    </row>
    <row r="49" spans="1:27" s="138" customFormat="1" ht="30">
      <c r="A49" s="273" t="s">
        <v>98</v>
      </c>
      <c r="B49" s="278" t="s">
        <v>297</v>
      </c>
      <c r="C49" s="390" t="s">
        <v>370</v>
      </c>
      <c r="D49" s="385"/>
      <c r="E49" s="280">
        <v>0</v>
      </c>
      <c r="F49" s="280">
        <v>0</v>
      </c>
      <c r="G49" s="280">
        <v>0</v>
      </c>
      <c r="H49" s="280">
        <v>0</v>
      </c>
      <c r="I49" s="363">
        <v>0</v>
      </c>
      <c r="J49" s="309"/>
      <c r="K49" s="280">
        <v>0</v>
      </c>
      <c r="L49" s="280">
        <v>0</v>
      </c>
      <c r="M49" s="280">
        <v>0</v>
      </c>
      <c r="N49" s="280">
        <v>0</v>
      </c>
      <c r="O49" s="281">
        <v>0</v>
      </c>
      <c r="P49" s="380" t="s">
        <v>233</v>
      </c>
      <c r="Q49" s="262">
        <v>1.6</v>
      </c>
      <c r="R49" s="280">
        <v>0</v>
      </c>
      <c r="S49" s="280">
        <v>0</v>
      </c>
      <c r="T49" s="280">
        <v>0</v>
      </c>
      <c r="U49" s="363">
        <v>0</v>
      </c>
      <c r="V49" s="309"/>
      <c r="W49" s="280">
        <v>0</v>
      </c>
      <c r="X49" s="280">
        <v>0</v>
      </c>
      <c r="Y49" s="280">
        <v>0</v>
      </c>
      <c r="Z49" s="280">
        <v>0</v>
      </c>
      <c r="AA49" s="281">
        <v>0</v>
      </c>
    </row>
    <row r="50" spans="1:27" s="138" customFormat="1" ht="105">
      <c r="A50" s="273" t="s">
        <v>98</v>
      </c>
      <c r="B50" s="278" t="s">
        <v>298</v>
      </c>
      <c r="C50" s="390" t="s">
        <v>371</v>
      </c>
      <c r="D50" s="385"/>
      <c r="E50" s="280">
        <v>0</v>
      </c>
      <c r="F50" s="280">
        <v>0</v>
      </c>
      <c r="G50" s="284">
        <v>0</v>
      </c>
      <c r="H50" s="284">
        <v>0</v>
      </c>
      <c r="I50" s="364">
        <v>0</v>
      </c>
      <c r="J50" s="309"/>
      <c r="K50" s="280">
        <v>0</v>
      </c>
      <c r="L50" s="280">
        <v>0</v>
      </c>
      <c r="M50" s="284">
        <v>0</v>
      </c>
      <c r="N50" s="284">
        <v>0</v>
      </c>
      <c r="O50" s="373">
        <v>0</v>
      </c>
      <c r="P50" s="379"/>
      <c r="Q50" s="280">
        <v>0</v>
      </c>
      <c r="R50" s="284">
        <v>0</v>
      </c>
      <c r="S50" s="284">
        <v>0</v>
      </c>
      <c r="T50" s="284">
        <v>0</v>
      </c>
      <c r="U50" s="364">
        <v>0</v>
      </c>
      <c r="V50" s="231" t="s">
        <v>233</v>
      </c>
      <c r="W50" s="262">
        <v>0.25</v>
      </c>
      <c r="X50" s="280">
        <v>0</v>
      </c>
      <c r="Y50" s="125">
        <v>0.31</v>
      </c>
      <c r="Z50" s="284">
        <v>0</v>
      </c>
      <c r="AA50" s="373">
        <v>0</v>
      </c>
    </row>
    <row r="51" spans="1:27" s="138" customFormat="1" ht="90">
      <c r="A51" s="273" t="s">
        <v>98</v>
      </c>
      <c r="B51" s="278" t="s">
        <v>315</v>
      </c>
      <c r="C51" s="390" t="s">
        <v>372</v>
      </c>
      <c r="D51" s="385"/>
      <c r="E51" s="280">
        <v>0</v>
      </c>
      <c r="F51" s="280">
        <v>0</v>
      </c>
      <c r="G51" s="284">
        <v>0</v>
      </c>
      <c r="H51" s="284">
        <v>0</v>
      </c>
      <c r="I51" s="364">
        <v>0</v>
      </c>
      <c r="J51" s="309"/>
      <c r="K51" s="280">
        <v>0</v>
      </c>
      <c r="L51" s="280">
        <v>0</v>
      </c>
      <c r="M51" s="284">
        <v>0</v>
      </c>
      <c r="N51" s="284">
        <v>0</v>
      </c>
      <c r="O51" s="373">
        <v>0</v>
      </c>
      <c r="P51" s="379"/>
      <c r="Q51" s="280">
        <v>0</v>
      </c>
      <c r="R51" s="284">
        <v>0</v>
      </c>
      <c r="S51" s="284">
        <v>0</v>
      </c>
      <c r="T51" s="284">
        <v>0</v>
      </c>
      <c r="U51" s="364">
        <v>0</v>
      </c>
      <c r="V51" s="231" t="s">
        <v>233</v>
      </c>
      <c r="W51" s="262">
        <v>0.16</v>
      </c>
      <c r="X51" s="280">
        <v>0</v>
      </c>
      <c r="Y51" s="125">
        <v>0.31</v>
      </c>
      <c r="Z51" s="284">
        <v>0</v>
      </c>
      <c r="AA51" s="373">
        <v>0</v>
      </c>
    </row>
    <row r="52" spans="1:27" s="138" customFormat="1" ht="90">
      <c r="A52" s="273" t="s">
        <v>98</v>
      </c>
      <c r="B52" s="274" t="s">
        <v>299</v>
      </c>
      <c r="C52" s="390" t="s">
        <v>373</v>
      </c>
      <c r="D52" s="385"/>
      <c r="E52" s="280">
        <v>0</v>
      </c>
      <c r="F52" s="280">
        <v>0</v>
      </c>
      <c r="G52" s="284">
        <v>0</v>
      </c>
      <c r="H52" s="284">
        <v>0</v>
      </c>
      <c r="I52" s="364">
        <v>0</v>
      </c>
      <c r="J52" s="309"/>
      <c r="K52" s="280">
        <v>0</v>
      </c>
      <c r="L52" s="280">
        <v>0</v>
      </c>
      <c r="M52" s="284">
        <v>0</v>
      </c>
      <c r="N52" s="284">
        <v>0</v>
      </c>
      <c r="O52" s="373">
        <v>0</v>
      </c>
      <c r="P52" s="379"/>
      <c r="Q52" s="280">
        <v>0</v>
      </c>
      <c r="R52" s="284">
        <v>0</v>
      </c>
      <c r="S52" s="284">
        <v>0</v>
      </c>
      <c r="T52" s="284">
        <v>0</v>
      </c>
      <c r="U52" s="364">
        <v>0</v>
      </c>
      <c r="V52" s="231" t="s">
        <v>233</v>
      </c>
      <c r="W52" s="262">
        <v>0.63</v>
      </c>
      <c r="X52" s="280">
        <v>0</v>
      </c>
      <c r="Y52" s="125">
        <v>0.31</v>
      </c>
      <c r="Z52" s="284">
        <v>0</v>
      </c>
      <c r="AA52" s="373">
        <v>0</v>
      </c>
    </row>
    <row r="53" spans="1:27" s="138" customFormat="1" ht="105">
      <c r="A53" s="273" t="s">
        <v>98</v>
      </c>
      <c r="B53" s="278" t="s">
        <v>300</v>
      </c>
      <c r="C53" s="390" t="s">
        <v>374</v>
      </c>
      <c r="D53" s="385"/>
      <c r="E53" s="280">
        <v>0</v>
      </c>
      <c r="F53" s="280">
        <v>0</v>
      </c>
      <c r="G53" s="284">
        <v>0</v>
      </c>
      <c r="H53" s="284">
        <v>0</v>
      </c>
      <c r="I53" s="364">
        <v>0</v>
      </c>
      <c r="J53" s="309"/>
      <c r="K53" s="280">
        <v>0</v>
      </c>
      <c r="L53" s="280">
        <v>0</v>
      </c>
      <c r="M53" s="284">
        <v>0</v>
      </c>
      <c r="N53" s="284">
        <v>0</v>
      </c>
      <c r="O53" s="373">
        <v>0</v>
      </c>
      <c r="P53" s="379"/>
      <c r="Q53" s="280">
        <v>0</v>
      </c>
      <c r="R53" s="284">
        <v>0</v>
      </c>
      <c r="S53" s="284">
        <v>0</v>
      </c>
      <c r="T53" s="284">
        <v>0</v>
      </c>
      <c r="U53" s="364">
        <v>0</v>
      </c>
      <c r="V53" s="231" t="s">
        <v>233</v>
      </c>
      <c r="W53" s="262">
        <v>0.16</v>
      </c>
      <c r="X53" s="280">
        <v>0</v>
      </c>
      <c r="Y53" s="125">
        <v>0.31</v>
      </c>
      <c r="Z53" s="284">
        <v>0</v>
      </c>
      <c r="AA53" s="373">
        <v>0</v>
      </c>
    </row>
    <row r="54" spans="1:27" s="138" customFormat="1" ht="105">
      <c r="A54" s="273" t="s">
        <v>98</v>
      </c>
      <c r="B54" s="278" t="s">
        <v>301</v>
      </c>
      <c r="C54" s="390" t="s">
        <v>375</v>
      </c>
      <c r="D54" s="385"/>
      <c r="E54" s="280">
        <v>0</v>
      </c>
      <c r="F54" s="280">
        <v>0</v>
      </c>
      <c r="G54" s="284">
        <v>0</v>
      </c>
      <c r="H54" s="284">
        <v>0</v>
      </c>
      <c r="I54" s="364">
        <v>0</v>
      </c>
      <c r="J54" s="309"/>
      <c r="K54" s="280">
        <v>0</v>
      </c>
      <c r="L54" s="280">
        <v>0</v>
      </c>
      <c r="M54" s="284">
        <v>0</v>
      </c>
      <c r="N54" s="284">
        <v>0</v>
      </c>
      <c r="O54" s="373">
        <v>0</v>
      </c>
      <c r="P54" s="379"/>
      <c r="Q54" s="280">
        <v>0</v>
      </c>
      <c r="R54" s="284">
        <v>0</v>
      </c>
      <c r="S54" s="284">
        <v>0</v>
      </c>
      <c r="T54" s="284">
        <v>0</v>
      </c>
      <c r="U54" s="364">
        <v>0</v>
      </c>
      <c r="V54" s="231" t="s">
        <v>233</v>
      </c>
      <c r="W54" s="262">
        <v>0.16</v>
      </c>
      <c r="X54" s="280">
        <v>0</v>
      </c>
      <c r="Y54" s="125">
        <v>0.31</v>
      </c>
      <c r="Z54" s="284">
        <v>0</v>
      </c>
      <c r="AA54" s="373">
        <v>0</v>
      </c>
    </row>
    <row r="55" spans="1:27" s="138" customFormat="1" ht="105">
      <c r="A55" s="273" t="s">
        <v>98</v>
      </c>
      <c r="B55" s="278" t="s">
        <v>302</v>
      </c>
      <c r="C55" s="390" t="s">
        <v>376</v>
      </c>
      <c r="D55" s="385"/>
      <c r="E55" s="280">
        <v>0</v>
      </c>
      <c r="F55" s="280">
        <v>0</v>
      </c>
      <c r="G55" s="284">
        <v>0</v>
      </c>
      <c r="H55" s="284">
        <v>0</v>
      </c>
      <c r="I55" s="364">
        <v>0</v>
      </c>
      <c r="J55" s="309"/>
      <c r="K55" s="280">
        <v>0</v>
      </c>
      <c r="L55" s="280">
        <v>0</v>
      </c>
      <c r="M55" s="284">
        <v>0</v>
      </c>
      <c r="N55" s="284">
        <v>0</v>
      </c>
      <c r="O55" s="373">
        <v>0</v>
      </c>
      <c r="P55" s="379"/>
      <c r="Q55" s="280">
        <v>0</v>
      </c>
      <c r="R55" s="284">
        <v>0</v>
      </c>
      <c r="S55" s="284">
        <v>0</v>
      </c>
      <c r="T55" s="284">
        <v>0</v>
      </c>
      <c r="U55" s="364">
        <v>0</v>
      </c>
      <c r="V55" s="231" t="s">
        <v>233</v>
      </c>
      <c r="W55" s="262">
        <v>0.25</v>
      </c>
      <c r="X55" s="280">
        <v>0</v>
      </c>
      <c r="Y55" s="125">
        <v>0.31</v>
      </c>
      <c r="Z55" s="284">
        <v>0</v>
      </c>
      <c r="AA55" s="373">
        <v>0</v>
      </c>
    </row>
    <row r="56" spans="1:27" s="138" customFormat="1" ht="105">
      <c r="A56" s="273" t="s">
        <v>98</v>
      </c>
      <c r="B56" s="278" t="s">
        <v>303</v>
      </c>
      <c r="C56" s="390" t="s">
        <v>377</v>
      </c>
      <c r="D56" s="385"/>
      <c r="E56" s="280">
        <v>0</v>
      </c>
      <c r="F56" s="280">
        <v>0</v>
      </c>
      <c r="G56" s="284">
        <v>0</v>
      </c>
      <c r="H56" s="284">
        <v>0</v>
      </c>
      <c r="I56" s="364">
        <v>0</v>
      </c>
      <c r="J56" s="309"/>
      <c r="K56" s="280">
        <v>0</v>
      </c>
      <c r="L56" s="280">
        <v>0</v>
      </c>
      <c r="M56" s="284">
        <v>0</v>
      </c>
      <c r="N56" s="284">
        <v>0</v>
      </c>
      <c r="O56" s="373">
        <v>0</v>
      </c>
      <c r="P56" s="379"/>
      <c r="Q56" s="280">
        <v>0</v>
      </c>
      <c r="R56" s="284">
        <v>0</v>
      </c>
      <c r="S56" s="284">
        <v>0</v>
      </c>
      <c r="T56" s="284">
        <v>0</v>
      </c>
      <c r="U56" s="364">
        <v>0</v>
      </c>
      <c r="V56" s="231" t="s">
        <v>233</v>
      </c>
      <c r="W56" s="262">
        <v>0.25</v>
      </c>
      <c r="X56" s="280">
        <v>0</v>
      </c>
      <c r="Y56" s="125">
        <v>0.31</v>
      </c>
      <c r="Z56" s="284">
        <v>0</v>
      </c>
      <c r="AA56" s="373">
        <v>0</v>
      </c>
    </row>
    <row r="57" spans="1:27" s="138" customFormat="1" ht="135">
      <c r="A57" s="273" t="s">
        <v>98</v>
      </c>
      <c r="B57" s="278" t="s">
        <v>304</v>
      </c>
      <c r="C57" s="390" t="s">
        <v>378</v>
      </c>
      <c r="D57" s="385"/>
      <c r="E57" s="280">
        <v>0</v>
      </c>
      <c r="F57" s="280">
        <v>0</v>
      </c>
      <c r="G57" s="284">
        <v>0</v>
      </c>
      <c r="H57" s="284">
        <v>0</v>
      </c>
      <c r="I57" s="364">
        <v>0</v>
      </c>
      <c r="J57" s="309"/>
      <c r="K57" s="280">
        <v>0</v>
      </c>
      <c r="L57" s="280">
        <v>0</v>
      </c>
      <c r="M57" s="284">
        <v>0</v>
      </c>
      <c r="N57" s="284">
        <v>0</v>
      </c>
      <c r="O57" s="373">
        <v>0</v>
      </c>
      <c r="P57" s="379"/>
      <c r="Q57" s="280">
        <v>0</v>
      </c>
      <c r="R57" s="284">
        <v>0</v>
      </c>
      <c r="S57" s="284">
        <v>0</v>
      </c>
      <c r="T57" s="284">
        <v>0</v>
      </c>
      <c r="U57" s="364">
        <v>0</v>
      </c>
      <c r="V57" s="231" t="s">
        <v>233</v>
      </c>
      <c r="W57" s="262">
        <v>0.63</v>
      </c>
      <c r="X57" s="280">
        <v>0</v>
      </c>
      <c r="Y57" s="262">
        <v>0.25</v>
      </c>
      <c r="Z57" s="284">
        <v>0</v>
      </c>
      <c r="AA57" s="373">
        <v>0</v>
      </c>
    </row>
    <row r="58" spans="1:27" s="138" customFormat="1" ht="120">
      <c r="A58" s="273" t="s">
        <v>98</v>
      </c>
      <c r="B58" s="278" t="s">
        <v>305</v>
      </c>
      <c r="C58" s="390" t="s">
        <v>379</v>
      </c>
      <c r="D58" s="385"/>
      <c r="E58" s="280">
        <v>0</v>
      </c>
      <c r="F58" s="280">
        <v>0</v>
      </c>
      <c r="G58" s="284">
        <v>0</v>
      </c>
      <c r="H58" s="284">
        <v>0</v>
      </c>
      <c r="I58" s="364">
        <v>0</v>
      </c>
      <c r="J58" s="309"/>
      <c r="K58" s="280">
        <v>0</v>
      </c>
      <c r="L58" s="280">
        <v>0</v>
      </c>
      <c r="M58" s="284">
        <v>0</v>
      </c>
      <c r="N58" s="284">
        <v>0</v>
      </c>
      <c r="O58" s="373">
        <v>0</v>
      </c>
      <c r="P58" s="379"/>
      <c r="Q58" s="280">
        <v>0</v>
      </c>
      <c r="R58" s="284">
        <v>0</v>
      </c>
      <c r="S58" s="284">
        <v>0</v>
      </c>
      <c r="T58" s="284">
        <v>0</v>
      </c>
      <c r="U58" s="364">
        <v>0</v>
      </c>
      <c r="V58" s="231" t="s">
        <v>233</v>
      </c>
      <c r="W58" s="262">
        <v>0.63</v>
      </c>
      <c r="X58" s="280">
        <v>0</v>
      </c>
      <c r="Y58" s="262">
        <v>0.25</v>
      </c>
      <c r="Z58" s="284">
        <v>0</v>
      </c>
      <c r="AA58" s="373">
        <v>0</v>
      </c>
    </row>
    <row r="59" spans="1:27" s="138" customFormat="1" ht="120">
      <c r="A59" s="273" t="s">
        <v>98</v>
      </c>
      <c r="B59" s="278" t="s">
        <v>306</v>
      </c>
      <c r="C59" s="390" t="s">
        <v>380</v>
      </c>
      <c r="D59" s="385"/>
      <c r="E59" s="280">
        <v>0</v>
      </c>
      <c r="F59" s="280">
        <v>0</v>
      </c>
      <c r="G59" s="284">
        <v>0</v>
      </c>
      <c r="H59" s="284">
        <v>0</v>
      </c>
      <c r="I59" s="364">
        <v>0</v>
      </c>
      <c r="J59" s="309"/>
      <c r="K59" s="280">
        <v>0</v>
      </c>
      <c r="L59" s="280">
        <v>0</v>
      </c>
      <c r="M59" s="284">
        <v>0</v>
      </c>
      <c r="N59" s="284">
        <v>0</v>
      </c>
      <c r="O59" s="373">
        <v>0</v>
      </c>
      <c r="P59" s="379"/>
      <c r="Q59" s="280">
        <v>0</v>
      </c>
      <c r="R59" s="284">
        <v>0</v>
      </c>
      <c r="S59" s="284">
        <v>0</v>
      </c>
      <c r="T59" s="284">
        <v>0</v>
      </c>
      <c r="U59" s="364">
        <v>0</v>
      </c>
      <c r="V59" s="231" t="s">
        <v>233</v>
      </c>
      <c r="W59" s="262">
        <v>0.63</v>
      </c>
      <c r="X59" s="280">
        <v>0</v>
      </c>
      <c r="Y59" s="262">
        <v>0.25</v>
      </c>
      <c r="Z59" s="284">
        <v>0</v>
      </c>
      <c r="AA59" s="373">
        <v>0</v>
      </c>
    </row>
    <row r="60" spans="1:27" s="138" customFormat="1" ht="120">
      <c r="A60" s="273" t="s">
        <v>98</v>
      </c>
      <c r="B60" s="278" t="s">
        <v>307</v>
      </c>
      <c r="C60" s="390" t="s">
        <v>381</v>
      </c>
      <c r="D60" s="385"/>
      <c r="E60" s="280">
        <v>0</v>
      </c>
      <c r="F60" s="280">
        <v>0</v>
      </c>
      <c r="G60" s="284">
        <v>0</v>
      </c>
      <c r="H60" s="284">
        <v>0</v>
      </c>
      <c r="I60" s="364">
        <v>0</v>
      </c>
      <c r="J60" s="309"/>
      <c r="K60" s="280">
        <v>0</v>
      </c>
      <c r="L60" s="280">
        <v>0</v>
      </c>
      <c r="M60" s="284">
        <v>0</v>
      </c>
      <c r="N60" s="284">
        <v>0</v>
      </c>
      <c r="O60" s="373">
        <v>0</v>
      </c>
      <c r="P60" s="379"/>
      <c r="Q60" s="280">
        <v>0</v>
      </c>
      <c r="R60" s="284">
        <v>0</v>
      </c>
      <c r="S60" s="284">
        <v>0</v>
      </c>
      <c r="T60" s="284">
        <v>0</v>
      </c>
      <c r="U60" s="364">
        <v>0</v>
      </c>
      <c r="V60" s="231" t="s">
        <v>233</v>
      </c>
      <c r="W60" s="262">
        <v>0.63</v>
      </c>
      <c r="X60" s="280">
        <v>0</v>
      </c>
      <c r="Y60" s="262">
        <v>0.25</v>
      </c>
      <c r="Z60" s="284">
        <v>0</v>
      </c>
      <c r="AA60" s="373">
        <v>0</v>
      </c>
    </row>
    <row r="61" spans="1:27" s="138" customFormat="1" ht="150">
      <c r="A61" s="273" t="s">
        <v>98</v>
      </c>
      <c r="B61" s="278" t="s">
        <v>308</v>
      </c>
      <c r="C61" s="390" t="s">
        <v>382</v>
      </c>
      <c r="D61" s="385"/>
      <c r="E61" s="280">
        <v>0</v>
      </c>
      <c r="F61" s="280">
        <v>0</v>
      </c>
      <c r="G61" s="284">
        <v>0</v>
      </c>
      <c r="H61" s="284">
        <v>0</v>
      </c>
      <c r="I61" s="364">
        <v>0</v>
      </c>
      <c r="J61" s="309"/>
      <c r="K61" s="280">
        <v>0</v>
      </c>
      <c r="L61" s="280">
        <v>0</v>
      </c>
      <c r="M61" s="284">
        <v>0</v>
      </c>
      <c r="N61" s="284">
        <v>0</v>
      </c>
      <c r="O61" s="373">
        <v>0</v>
      </c>
      <c r="P61" s="379"/>
      <c r="Q61" s="280">
        <v>0</v>
      </c>
      <c r="R61" s="284">
        <v>0</v>
      </c>
      <c r="S61" s="284">
        <v>0</v>
      </c>
      <c r="T61" s="284">
        <v>0</v>
      </c>
      <c r="U61" s="364">
        <v>0</v>
      </c>
      <c r="V61" s="231" t="s">
        <v>233</v>
      </c>
      <c r="W61" s="262">
        <v>0.63</v>
      </c>
      <c r="X61" s="280">
        <v>0</v>
      </c>
      <c r="Y61" s="262">
        <v>0.25</v>
      </c>
      <c r="Z61" s="284">
        <v>0</v>
      </c>
      <c r="AA61" s="373">
        <v>0</v>
      </c>
    </row>
    <row r="62" spans="1:27" s="138" customFormat="1" ht="105">
      <c r="A62" s="273" t="s">
        <v>98</v>
      </c>
      <c r="B62" s="278" t="s">
        <v>309</v>
      </c>
      <c r="C62" s="390" t="s">
        <v>383</v>
      </c>
      <c r="D62" s="385"/>
      <c r="E62" s="280">
        <v>0</v>
      </c>
      <c r="F62" s="280">
        <v>0</v>
      </c>
      <c r="G62" s="284">
        <v>0</v>
      </c>
      <c r="H62" s="284">
        <v>0</v>
      </c>
      <c r="I62" s="364">
        <v>0</v>
      </c>
      <c r="J62" s="309"/>
      <c r="K62" s="280">
        <v>0</v>
      </c>
      <c r="L62" s="280">
        <v>0</v>
      </c>
      <c r="M62" s="284">
        <v>0</v>
      </c>
      <c r="N62" s="284">
        <v>0</v>
      </c>
      <c r="O62" s="373">
        <v>0</v>
      </c>
      <c r="P62" s="379"/>
      <c r="Q62" s="280">
        <v>0</v>
      </c>
      <c r="R62" s="284">
        <v>0</v>
      </c>
      <c r="S62" s="284">
        <v>0</v>
      </c>
      <c r="T62" s="284">
        <v>0</v>
      </c>
      <c r="U62" s="364">
        <v>0</v>
      </c>
      <c r="V62" s="231" t="s">
        <v>233</v>
      </c>
      <c r="W62" s="262">
        <v>0.4</v>
      </c>
      <c r="X62" s="280">
        <v>0</v>
      </c>
      <c r="Y62" s="125">
        <v>0.31</v>
      </c>
      <c r="Z62" s="284">
        <v>0</v>
      </c>
      <c r="AA62" s="373">
        <v>0</v>
      </c>
    </row>
    <row r="63" spans="1:27" s="138" customFormat="1" ht="105">
      <c r="A63" s="273" t="s">
        <v>98</v>
      </c>
      <c r="B63" s="278" t="s">
        <v>310</v>
      </c>
      <c r="C63" s="390" t="s">
        <v>384</v>
      </c>
      <c r="D63" s="385"/>
      <c r="E63" s="280">
        <v>0</v>
      </c>
      <c r="F63" s="280">
        <v>0</v>
      </c>
      <c r="G63" s="284">
        <v>0</v>
      </c>
      <c r="H63" s="284">
        <v>0</v>
      </c>
      <c r="I63" s="364">
        <v>0</v>
      </c>
      <c r="J63" s="309"/>
      <c r="K63" s="280">
        <v>0</v>
      </c>
      <c r="L63" s="280">
        <v>0</v>
      </c>
      <c r="M63" s="284">
        <v>0</v>
      </c>
      <c r="N63" s="284">
        <v>0</v>
      </c>
      <c r="O63" s="373">
        <v>0</v>
      </c>
      <c r="P63" s="379"/>
      <c r="Q63" s="280">
        <v>0</v>
      </c>
      <c r="R63" s="284">
        <v>0</v>
      </c>
      <c r="S63" s="284">
        <v>0</v>
      </c>
      <c r="T63" s="284">
        <v>0</v>
      </c>
      <c r="U63" s="364">
        <v>0</v>
      </c>
      <c r="V63" s="231" t="s">
        <v>233</v>
      </c>
      <c r="W63" s="262">
        <v>0.4</v>
      </c>
      <c r="X63" s="280">
        <v>0</v>
      </c>
      <c r="Y63" s="262">
        <v>0.25</v>
      </c>
      <c r="Z63" s="284">
        <v>0</v>
      </c>
      <c r="AA63" s="373">
        <v>0</v>
      </c>
    </row>
    <row r="64" spans="1:27" s="138" customFormat="1" ht="120">
      <c r="A64" s="273" t="s">
        <v>98</v>
      </c>
      <c r="B64" s="278" t="s">
        <v>311</v>
      </c>
      <c r="C64" s="390" t="s">
        <v>385</v>
      </c>
      <c r="D64" s="385"/>
      <c r="E64" s="280">
        <v>0</v>
      </c>
      <c r="F64" s="280">
        <v>0</v>
      </c>
      <c r="G64" s="284">
        <v>0</v>
      </c>
      <c r="H64" s="284">
        <v>0</v>
      </c>
      <c r="I64" s="364">
        <v>0</v>
      </c>
      <c r="J64" s="309"/>
      <c r="K64" s="280">
        <v>0</v>
      </c>
      <c r="L64" s="280">
        <v>0</v>
      </c>
      <c r="M64" s="284">
        <v>0</v>
      </c>
      <c r="N64" s="284">
        <v>0</v>
      </c>
      <c r="O64" s="373">
        <v>0</v>
      </c>
      <c r="P64" s="379"/>
      <c r="Q64" s="280">
        <v>0</v>
      </c>
      <c r="R64" s="284">
        <v>0</v>
      </c>
      <c r="S64" s="284">
        <v>0</v>
      </c>
      <c r="T64" s="284">
        <v>0</v>
      </c>
      <c r="U64" s="364">
        <v>0</v>
      </c>
      <c r="V64" s="231" t="s">
        <v>233</v>
      </c>
      <c r="W64" s="262">
        <v>0.16</v>
      </c>
      <c r="X64" s="280">
        <v>0</v>
      </c>
      <c r="Y64" s="125">
        <v>0.31</v>
      </c>
      <c r="Z64" s="284">
        <v>0</v>
      </c>
      <c r="AA64" s="373">
        <v>0</v>
      </c>
    </row>
    <row r="65" spans="1:27" s="138" customFormat="1" ht="135">
      <c r="A65" s="273" t="s">
        <v>98</v>
      </c>
      <c r="B65" s="278" t="s">
        <v>312</v>
      </c>
      <c r="C65" s="390" t="s">
        <v>386</v>
      </c>
      <c r="D65" s="385"/>
      <c r="E65" s="280">
        <v>0</v>
      </c>
      <c r="F65" s="280">
        <v>0</v>
      </c>
      <c r="G65" s="284">
        <v>0</v>
      </c>
      <c r="H65" s="284">
        <v>0</v>
      </c>
      <c r="I65" s="364">
        <v>0</v>
      </c>
      <c r="J65" s="309"/>
      <c r="K65" s="280">
        <v>0</v>
      </c>
      <c r="L65" s="280">
        <v>0</v>
      </c>
      <c r="M65" s="284">
        <v>0</v>
      </c>
      <c r="N65" s="284">
        <v>0</v>
      </c>
      <c r="O65" s="373">
        <v>0</v>
      </c>
      <c r="P65" s="379"/>
      <c r="Q65" s="280">
        <v>0</v>
      </c>
      <c r="R65" s="284">
        <v>0</v>
      </c>
      <c r="S65" s="284">
        <v>0</v>
      </c>
      <c r="T65" s="284">
        <v>0</v>
      </c>
      <c r="U65" s="364">
        <v>0</v>
      </c>
      <c r="V65" s="231" t="s">
        <v>233</v>
      </c>
      <c r="W65" s="262">
        <v>0.16</v>
      </c>
      <c r="X65" s="280">
        <v>0</v>
      </c>
      <c r="Y65" s="125">
        <v>0.31</v>
      </c>
      <c r="Z65" s="284">
        <v>0</v>
      </c>
      <c r="AA65" s="373">
        <v>0</v>
      </c>
    </row>
    <row r="66" spans="1:27" s="138" customFormat="1" ht="135">
      <c r="A66" s="273" t="s">
        <v>98</v>
      </c>
      <c r="B66" s="278" t="s">
        <v>313</v>
      </c>
      <c r="C66" s="390" t="s">
        <v>387</v>
      </c>
      <c r="D66" s="385"/>
      <c r="E66" s="280">
        <v>0</v>
      </c>
      <c r="F66" s="280">
        <v>0</v>
      </c>
      <c r="G66" s="284">
        <v>0</v>
      </c>
      <c r="H66" s="284">
        <v>0</v>
      </c>
      <c r="I66" s="364">
        <v>0</v>
      </c>
      <c r="J66" s="309"/>
      <c r="K66" s="280">
        <v>0</v>
      </c>
      <c r="L66" s="280">
        <v>0</v>
      </c>
      <c r="M66" s="284">
        <v>0</v>
      </c>
      <c r="N66" s="284">
        <v>0</v>
      </c>
      <c r="O66" s="373">
        <v>0</v>
      </c>
      <c r="P66" s="379"/>
      <c r="Q66" s="280">
        <v>0</v>
      </c>
      <c r="R66" s="284">
        <v>0</v>
      </c>
      <c r="S66" s="284">
        <v>0</v>
      </c>
      <c r="T66" s="284">
        <v>0</v>
      </c>
      <c r="U66" s="364">
        <v>0</v>
      </c>
      <c r="V66" s="231" t="s">
        <v>233</v>
      </c>
      <c r="W66" s="262">
        <v>0.4</v>
      </c>
      <c r="X66" s="280">
        <v>0</v>
      </c>
      <c r="Y66" s="262">
        <v>0.25</v>
      </c>
      <c r="Z66" s="284">
        <v>0</v>
      </c>
      <c r="AA66" s="373">
        <v>0</v>
      </c>
    </row>
    <row r="67" spans="1:27" s="138" customFormat="1" ht="42.75">
      <c r="A67" s="285" t="s">
        <v>333</v>
      </c>
      <c r="B67" s="286" t="s">
        <v>334</v>
      </c>
      <c r="C67" s="391"/>
      <c r="D67" s="385"/>
      <c r="E67" s="184">
        <f>E68</f>
        <v>2.0500000000000003</v>
      </c>
      <c r="F67" s="184">
        <f>F68</f>
        <v>0</v>
      </c>
      <c r="G67" s="184">
        <f>G68</f>
        <v>7.219999999999999</v>
      </c>
      <c r="H67" s="184">
        <f>H68</f>
        <v>0</v>
      </c>
      <c r="I67" s="187">
        <f>I68</f>
        <v>0</v>
      </c>
      <c r="J67" s="309"/>
      <c r="K67" s="184">
        <f>K68</f>
        <v>0</v>
      </c>
      <c r="L67" s="184">
        <f>L68</f>
        <v>0</v>
      </c>
      <c r="M67" s="184">
        <f>M68</f>
        <v>0</v>
      </c>
      <c r="N67" s="184">
        <f>N68</f>
        <v>0</v>
      </c>
      <c r="O67" s="186">
        <f>O68</f>
        <v>0</v>
      </c>
      <c r="P67" s="379"/>
      <c r="Q67" s="184">
        <f>Q68</f>
        <v>0</v>
      </c>
      <c r="R67" s="184">
        <f>R68</f>
        <v>0</v>
      </c>
      <c r="S67" s="184">
        <f>S68</f>
        <v>0</v>
      </c>
      <c r="T67" s="184">
        <f>T68</f>
        <v>0</v>
      </c>
      <c r="U67" s="187">
        <f>U68</f>
        <v>0</v>
      </c>
      <c r="V67" s="309"/>
      <c r="W67" s="184">
        <f>W68</f>
        <v>0</v>
      </c>
      <c r="X67" s="184">
        <f>X68</f>
        <v>0</v>
      </c>
      <c r="Y67" s="184">
        <f>Y68</f>
        <v>0</v>
      </c>
      <c r="Z67" s="184">
        <f>Z68</f>
        <v>0</v>
      </c>
      <c r="AA67" s="186">
        <f>AA68</f>
        <v>0</v>
      </c>
    </row>
    <row r="68" spans="1:27" s="138" customFormat="1" ht="43.5">
      <c r="A68" s="268" t="s">
        <v>332</v>
      </c>
      <c r="B68" s="288" t="s">
        <v>331</v>
      </c>
      <c r="C68" s="390"/>
      <c r="D68" s="385"/>
      <c r="E68" s="184">
        <f>E69+E70+E71+E72+E73+E74+E75+E76+E77+E78+E79+E80+E81</f>
        <v>2.0500000000000003</v>
      </c>
      <c r="F68" s="184">
        <f>F69+F70+F71+F72+F73+F74+F75+F76+F77+F78+F79+F80+F81</f>
        <v>0</v>
      </c>
      <c r="G68" s="184">
        <f>G69+G70+G71+G72+G73+G74+G75+G76+G77+G78+G79+G80+G81</f>
        <v>7.219999999999999</v>
      </c>
      <c r="H68" s="184">
        <f>H69+H70+H71+H72+H73+H74+H75+H76+H77+H78+H79+H80+H81</f>
        <v>0</v>
      </c>
      <c r="I68" s="187">
        <f>I69+I70+I71+I72+I73+I74+I75+I76+I77+I78+I79+I80+I81</f>
        <v>0</v>
      </c>
      <c r="J68" s="309"/>
      <c r="K68" s="184">
        <f>K69+K70+K71+K72+K73+K74+K75+K76+K77+K78+K79+K80+K81</f>
        <v>0</v>
      </c>
      <c r="L68" s="184">
        <f>L69+L70+L71+L72+L73+L74+L75+L76+L77+L78+L79+L80+L81</f>
        <v>0</v>
      </c>
      <c r="M68" s="184">
        <f>M69+M70+M71+M72+M73+M74+M75+M76+M77+M78+M79+M80+M81</f>
        <v>0</v>
      </c>
      <c r="N68" s="184">
        <f>N69+N70+N71+N72+N73+N74+N75+N76+N77+N78+N79+N80+N81</f>
        <v>0</v>
      </c>
      <c r="O68" s="186">
        <f>O69+O70+O71+O72+O73+O74+O75+O76+O77+O78+O79+O80+O81</f>
        <v>0</v>
      </c>
      <c r="P68" s="379"/>
      <c r="Q68" s="184">
        <f>Q69+Q70+Q71+Q72+Q73+Q74+Q75+Q76+Q77+Q78+Q79+Q80+Q81</f>
        <v>0</v>
      </c>
      <c r="R68" s="184">
        <f>R69+R70+R71+R72+R73+R74+R75+R76+R77+R78+R79+R80+R81</f>
        <v>0</v>
      </c>
      <c r="S68" s="184">
        <f>S69+S70+S71+S72+S73+S74+S75+S76+S77+S78+S79+S80+S81</f>
        <v>0</v>
      </c>
      <c r="T68" s="184">
        <f>T69+T70+T71+T72+T73+T74+T75+T76+T77+T78+T79+T80+T81</f>
        <v>0</v>
      </c>
      <c r="U68" s="187">
        <f>U69+U70+U71+U72+U73+U74+U75+U76+U77+U78+U79+U80+U81</f>
        <v>0</v>
      </c>
      <c r="V68" s="309"/>
      <c r="W68" s="184">
        <f>W69+W70+W71+W72+W73+W74+W75+W76+W77+W78+W79+W80+W81</f>
        <v>0</v>
      </c>
      <c r="X68" s="184">
        <f>X69+X70+X71+X72+X73+X74+X75+X76+X77+X78+X79+X80+X81</f>
        <v>0</v>
      </c>
      <c r="Y68" s="184">
        <f>Y69+Y70+Y71+Y72+Y73+Y74+Y75+Y76+Y77+Y78+Y79+Y80+Y81</f>
        <v>0</v>
      </c>
      <c r="Z68" s="184">
        <f>Z69+Z70+Z71+Z72+Z73+Z74+Z75+Z76+Z77+Z78+Z79+Z80+Z81</f>
        <v>0</v>
      </c>
      <c r="AA68" s="186">
        <f>AA69+AA70+AA71+AA72+AA73+AA74+AA75+AA76+AA77+AA78+AA79+AA80+AA81</f>
        <v>0</v>
      </c>
    </row>
    <row r="69" spans="1:27" s="138" customFormat="1" ht="105">
      <c r="A69" s="289" t="s">
        <v>332</v>
      </c>
      <c r="B69" s="278" t="s">
        <v>337</v>
      </c>
      <c r="C69" s="390" t="s">
        <v>388</v>
      </c>
      <c r="D69" s="385" t="s">
        <v>432</v>
      </c>
      <c r="E69" s="245">
        <v>0.1</v>
      </c>
      <c r="F69" s="125">
        <v>0</v>
      </c>
      <c r="G69" s="125">
        <v>0.57</v>
      </c>
      <c r="H69" s="125">
        <v>0</v>
      </c>
      <c r="I69" s="193">
        <v>0</v>
      </c>
      <c r="J69" s="309"/>
      <c r="K69" s="125">
        <v>0</v>
      </c>
      <c r="L69" s="125">
        <v>0</v>
      </c>
      <c r="M69" s="125">
        <v>0</v>
      </c>
      <c r="N69" s="125">
        <v>0</v>
      </c>
      <c r="O69" s="192">
        <v>0</v>
      </c>
      <c r="P69" s="379"/>
      <c r="Q69" s="125">
        <v>0</v>
      </c>
      <c r="R69" s="125">
        <v>0</v>
      </c>
      <c r="S69" s="125">
        <v>0</v>
      </c>
      <c r="T69" s="125">
        <v>0</v>
      </c>
      <c r="U69" s="193">
        <v>0</v>
      </c>
      <c r="V69" s="309"/>
      <c r="W69" s="125">
        <v>0</v>
      </c>
      <c r="X69" s="125">
        <v>0</v>
      </c>
      <c r="Y69" s="125">
        <v>0</v>
      </c>
      <c r="Z69" s="125">
        <v>0</v>
      </c>
      <c r="AA69" s="192">
        <v>0</v>
      </c>
    </row>
    <row r="70" spans="1:27" s="138" customFormat="1" ht="105">
      <c r="A70" s="289" t="s">
        <v>332</v>
      </c>
      <c r="B70" s="278" t="s">
        <v>321</v>
      </c>
      <c r="C70" s="390" t="s">
        <v>389</v>
      </c>
      <c r="D70" s="385" t="s">
        <v>432</v>
      </c>
      <c r="E70" s="124">
        <v>0.1</v>
      </c>
      <c r="F70" s="125">
        <v>0</v>
      </c>
      <c r="G70" s="125">
        <v>0.15</v>
      </c>
      <c r="H70" s="125">
        <v>0</v>
      </c>
      <c r="I70" s="193">
        <v>0</v>
      </c>
      <c r="J70" s="309"/>
      <c r="K70" s="125">
        <v>0</v>
      </c>
      <c r="L70" s="125">
        <v>0</v>
      </c>
      <c r="M70" s="125">
        <v>0</v>
      </c>
      <c r="N70" s="125">
        <v>0</v>
      </c>
      <c r="O70" s="192">
        <v>0</v>
      </c>
      <c r="P70" s="379"/>
      <c r="Q70" s="125">
        <v>0</v>
      </c>
      <c r="R70" s="125">
        <v>0</v>
      </c>
      <c r="S70" s="125">
        <v>0</v>
      </c>
      <c r="T70" s="125">
        <v>0</v>
      </c>
      <c r="U70" s="193">
        <v>0</v>
      </c>
      <c r="V70" s="309"/>
      <c r="W70" s="125">
        <v>0</v>
      </c>
      <c r="X70" s="125">
        <v>0</v>
      </c>
      <c r="Y70" s="125">
        <v>0</v>
      </c>
      <c r="Z70" s="125">
        <v>0</v>
      </c>
      <c r="AA70" s="192">
        <v>0</v>
      </c>
    </row>
    <row r="71" spans="1:27" s="138" customFormat="1" ht="120">
      <c r="A71" s="289" t="s">
        <v>332</v>
      </c>
      <c r="B71" s="278" t="s">
        <v>322</v>
      </c>
      <c r="C71" s="390" t="s">
        <v>390</v>
      </c>
      <c r="D71" s="385" t="s">
        <v>432</v>
      </c>
      <c r="E71" s="124">
        <v>0.1</v>
      </c>
      <c r="F71" s="125">
        <v>0</v>
      </c>
      <c r="G71" s="125">
        <v>0.87</v>
      </c>
      <c r="H71" s="125">
        <v>0</v>
      </c>
      <c r="I71" s="193">
        <v>0</v>
      </c>
      <c r="J71" s="309"/>
      <c r="K71" s="125">
        <v>0</v>
      </c>
      <c r="L71" s="125">
        <v>0</v>
      </c>
      <c r="M71" s="125">
        <v>0</v>
      </c>
      <c r="N71" s="125">
        <v>0</v>
      </c>
      <c r="O71" s="192">
        <v>0</v>
      </c>
      <c r="P71" s="379"/>
      <c r="Q71" s="125">
        <v>0</v>
      </c>
      <c r="R71" s="125">
        <v>0</v>
      </c>
      <c r="S71" s="125">
        <v>0</v>
      </c>
      <c r="T71" s="125">
        <v>0</v>
      </c>
      <c r="U71" s="193">
        <v>0</v>
      </c>
      <c r="V71" s="309"/>
      <c r="W71" s="125">
        <v>0</v>
      </c>
      <c r="X71" s="125">
        <v>0</v>
      </c>
      <c r="Y71" s="125">
        <v>0</v>
      </c>
      <c r="Z71" s="125">
        <v>0</v>
      </c>
      <c r="AA71" s="192">
        <v>0</v>
      </c>
    </row>
    <row r="72" spans="1:27" s="138" customFormat="1" ht="60">
      <c r="A72" s="289" t="s">
        <v>332</v>
      </c>
      <c r="B72" s="290" t="s">
        <v>323</v>
      </c>
      <c r="C72" s="390" t="s">
        <v>391</v>
      </c>
      <c r="D72" s="385" t="s">
        <v>432</v>
      </c>
      <c r="E72" s="124">
        <v>0.1</v>
      </c>
      <c r="F72" s="125">
        <v>0</v>
      </c>
      <c r="G72" s="125">
        <v>0.04</v>
      </c>
      <c r="H72" s="125">
        <v>0</v>
      </c>
      <c r="I72" s="193">
        <v>0</v>
      </c>
      <c r="J72" s="309"/>
      <c r="K72" s="125">
        <v>0</v>
      </c>
      <c r="L72" s="125">
        <v>0</v>
      </c>
      <c r="M72" s="125">
        <v>0</v>
      </c>
      <c r="N72" s="125">
        <v>0</v>
      </c>
      <c r="O72" s="192">
        <v>0</v>
      </c>
      <c r="P72" s="379"/>
      <c r="Q72" s="125">
        <v>0</v>
      </c>
      <c r="R72" s="125">
        <v>0</v>
      </c>
      <c r="S72" s="125">
        <v>0</v>
      </c>
      <c r="T72" s="125">
        <v>0</v>
      </c>
      <c r="U72" s="193">
        <v>0</v>
      </c>
      <c r="V72" s="309"/>
      <c r="W72" s="125">
        <v>0</v>
      </c>
      <c r="X72" s="125">
        <v>0</v>
      </c>
      <c r="Y72" s="125">
        <v>0</v>
      </c>
      <c r="Z72" s="125">
        <v>0</v>
      </c>
      <c r="AA72" s="192">
        <v>0</v>
      </c>
    </row>
    <row r="73" spans="1:27" s="138" customFormat="1" ht="60">
      <c r="A73" s="289" t="s">
        <v>332</v>
      </c>
      <c r="B73" s="290" t="s">
        <v>324</v>
      </c>
      <c r="C73" s="390" t="s">
        <v>392</v>
      </c>
      <c r="D73" s="385" t="s">
        <v>432</v>
      </c>
      <c r="E73" s="124">
        <v>0.4</v>
      </c>
      <c r="F73" s="125">
        <v>0</v>
      </c>
      <c r="G73" s="125">
        <v>0.13</v>
      </c>
      <c r="H73" s="125">
        <v>0</v>
      </c>
      <c r="I73" s="193">
        <v>0</v>
      </c>
      <c r="J73" s="309"/>
      <c r="K73" s="125">
        <v>0</v>
      </c>
      <c r="L73" s="125">
        <v>0</v>
      </c>
      <c r="M73" s="125">
        <v>0</v>
      </c>
      <c r="N73" s="125">
        <v>0</v>
      </c>
      <c r="O73" s="192">
        <v>0</v>
      </c>
      <c r="P73" s="379"/>
      <c r="Q73" s="125">
        <v>0</v>
      </c>
      <c r="R73" s="125">
        <v>0</v>
      </c>
      <c r="S73" s="125">
        <v>0</v>
      </c>
      <c r="T73" s="125">
        <v>0</v>
      </c>
      <c r="U73" s="193">
        <v>0</v>
      </c>
      <c r="V73" s="309"/>
      <c r="W73" s="125">
        <v>0</v>
      </c>
      <c r="X73" s="125">
        <v>0</v>
      </c>
      <c r="Y73" s="125">
        <v>0</v>
      </c>
      <c r="Z73" s="125">
        <v>0</v>
      </c>
      <c r="AA73" s="192">
        <v>0</v>
      </c>
    </row>
    <row r="74" spans="1:27" s="138" customFormat="1" ht="60">
      <c r="A74" s="289" t="s">
        <v>332</v>
      </c>
      <c r="B74" s="290" t="s">
        <v>325</v>
      </c>
      <c r="C74" s="390" t="s">
        <v>393</v>
      </c>
      <c r="D74" s="385" t="s">
        <v>432</v>
      </c>
      <c r="E74" s="124">
        <v>0.25</v>
      </c>
      <c r="F74" s="125">
        <v>0</v>
      </c>
      <c r="G74" s="125">
        <v>0.16</v>
      </c>
      <c r="H74" s="125">
        <v>0</v>
      </c>
      <c r="I74" s="193">
        <v>0</v>
      </c>
      <c r="J74" s="309"/>
      <c r="K74" s="125">
        <v>0</v>
      </c>
      <c r="L74" s="125">
        <v>0</v>
      </c>
      <c r="M74" s="125">
        <v>0</v>
      </c>
      <c r="N74" s="125">
        <v>0</v>
      </c>
      <c r="O74" s="192">
        <v>0</v>
      </c>
      <c r="P74" s="379"/>
      <c r="Q74" s="125">
        <v>0</v>
      </c>
      <c r="R74" s="125">
        <v>0</v>
      </c>
      <c r="S74" s="125">
        <v>0</v>
      </c>
      <c r="T74" s="125">
        <v>0</v>
      </c>
      <c r="U74" s="193">
        <v>0</v>
      </c>
      <c r="V74" s="309"/>
      <c r="W74" s="125">
        <v>0</v>
      </c>
      <c r="X74" s="125">
        <v>0</v>
      </c>
      <c r="Y74" s="125">
        <v>0</v>
      </c>
      <c r="Z74" s="125">
        <v>0</v>
      </c>
      <c r="AA74" s="192">
        <v>0</v>
      </c>
    </row>
    <row r="75" spans="1:27" s="138" customFormat="1" ht="120">
      <c r="A75" s="289" t="s">
        <v>332</v>
      </c>
      <c r="B75" s="290" t="s">
        <v>326</v>
      </c>
      <c r="C75" s="390" t="s">
        <v>394</v>
      </c>
      <c r="D75" s="385" t="s">
        <v>432</v>
      </c>
      <c r="E75" s="124">
        <v>0.25</v>
      </c>
      <c r="F75" s="125">
        <v>0</v>
      </c>
      <c r="G75" s="125">
        <v>0.51</v>
      </c>
      <c r="H75" s="125">
        <v>0</v>
      </c>
      <c r="I75" s="193">
        <v>0</v>
      </c>
      <c r="J75" s="309"/>
      <c r="K75" s="125">
        <v>0</v>
      </c>
      <c r="L75" s="125">
        <v>0</v>
      </c>
      <c r="M75" s="125">
        <v>0</v>
      </c>
      <c r="N75" s="125">
        <v>0</v>
      </c>
      <c r="O75" s="192">
        <v>0</v>
      </c>
      <c r="P75" s="379"/>
      <c r="Q75" s="125">
        <v>0</v>
      </c>
      <c r="R75" s="125">
        <v>0</v>
      </c>
      <c r="S75" s="125">
        <v>0</v>
      </c>
      <c r="T75" s="125">
        <v>0</v>
      </c>
      <c r="U75" s="193">
        <v>0</v>
      </c>
      <c r="V75" s="309"/>
      <c r="W75" s="125">
        <v>0</v>
      </c>
      <c r="X75" s="125">
        <v>0</v>
      </c>
      <c r="Y75" s="125">
        <v>0</v>
      </c>
      <c r="Z75" s="125">
        <v>0</v>
      </c>
      <c r="AA75" s="192">
        <v>0</v>
      </c>
    </row>
    <row r="76" spans="1:27" s="138" customFormat="1" ht="150">
      <c r="A76" s="289" t="s">
        <v>332</v>
      </c>
      <c r="B76" s="290" t="s">
        <v>327</v>
      </c>
      <c r="C76" s="390" t="s">
        <v>395</v>
      </c>
      <c r="D76" s="385" t="s">
        <v>233</v>
      </c>
      <c r="E76" s="124">
        <v>0.1</v>
      </c>
      <c r="F76" s="125">
        <v>0</v>
      </c>
      <c r="G76" s="125">
        <v>0.73</v>
      </c>
      <c r="H76" s="125">
        <v>0</v>
      </c>
      <c r="I76" s="193">
        <v>0</v>
      </c>
      <c r="J76" s="309"/>
      <c r="K76" s="125">
        <v>0</v>
      </c>
      <c r="L76" s="125">
        <v>0</v>
      </c>
      <c r="M76" s="125">
        <v>0</v>
      </c>
      <c r="N76" s="125">
        <v>0</v>
      </c>
      <c r="O76" s="192">
        <v>0</v>
      </c>
      <c r="P76" s="379"/>
      <c r="Q76" s="125">
        <v>0</v>
      </c>
      <c r="R76" s="125">
        <v>0</v>
      </c>
      <c r="S76" s="125">
        <v>0</v>
      </c>
      <c r="T76" s="125">
        <v>0</v>
      </c>
      <c r="U76" s="193">
        <v>0</v>
      </c>
      <c r="V76" s="309"/>
      <c r="W76" s="125">
        <v>0</v>
      </c>
      <c r="X76" s="125">
        <v>0</v>
      </c>
      <c r="Y76" s="125">
        <v>0</v>
      </c>
      <c r="Z76" s="125">
        <v>0</v>
      </c>
      <c r="AA76" s="192">
        <v>0</v>
      </c>
    </row>
    <row r="77" spans="1:27" s="138" customFormat="1" ht="120">
      <c r="A77" s="289" t="s">
        <v>332</v>
      </c>
      <c r="B77" s="290" t="s">
        <v>328</v>
      </c>
      <c r="C77" s="390" t="s">
        <v>396</v>
      </c>
      <c r="D77" s="385" t="s">
        <v>233</v>
      </c>
      <c r="E77" s="124">
        <v>0.1</v>
      </c>
      <c r="F77" s="125">
        <v>0</v>
      </c>
      <c r="G77" s="125">
        <v>1.04</v>
      </c>
      <c r="H77" s="125">
        <v>0</v>
      </c>
      <c r="I77" s="193">
        <v>0</v>
      </c>
      <c r="J77" s="309"/>
      <c r="K77" s="125">
        <v>0</v>
      </c>
      <c r="L77" s="125">
        <v>0</v>
      </c>
      <c r="M77" s="125">
        <v>0</v>
      </c>
      <c r="N77" s="125">
        <v>0</v>
      </c>
      <c r="O77" s="192">
        <v>0</v>
      </c>
      <c r="P77" s="379"/>
      <c r="Q77" s="125">
        <v>0</v>
      </c>
      <c r="R77" s="125">
        <v>0</v>
      </c>
      <c r="S77" s="125">
        <v>0</v>
      </c>
      <c r="T77" s="125">
        <v>0</v>
      </c>
      <c r="U77" s="193">
        <v>0</v>
      </c>
      <c r="V77" s="309"/>
      <c r="W77" s="125">
        <v>0</v>
      </c>
      <c r="X77" s="125">
        <v>0</v>
      </c>
      <c r="Y77" s="125">
        <v>0</v>
      </c>
      <c r="Z77" s="125">
        <v>0</v>
      </c>
      <c r="AA77" s="192">
        <v>0</v>
      </c>
    </row>
    <row r="78" spans="1:27" s="138" customFormat="1" ht="135">
      <c r="A78" s="289" t="s">
        <v>332</v>
      </c>
      <c r="B78" s="290" t="s">
        <v>329</v>
      </c>
      <c r="C78" s="390" t="s">
        <v>397</v>
      </c>
      <c r="D78" s="385" t="s">
        <v>233</v>
      </c>
      <c r="E78" s="124">
        <v>0.1</v>
      </c>
      <c r="F78" s="125">
        <v>0</v>
      </c>
      <c r="G78" s="125">
        <v>0.38</v>
      </c>
      <c r="H78" s="125">
        <v>0</v>
      </c>
      <c r="I78" s="193">
        <v>0</v>
      </c>
      <c r="J78" s="309"/>
      <c r="K78" s="125">
        <v>0</v>
      </c>
      <c r="L78" s="125">
        <v>0</v>
      </c>
      <c r="M78" s="125">
        <v>0</v>
      </c>
      <c r="N78" s="125">
        <v>0</v>
      </c>
      <c r="O78" s="192">
        <v>0</v>
      </c>
      <c r="P78" s="379"/>
      <c r="Q78" s="125">
        <v>0</v>
      </c>
      <c r="R78" s="125">
        <v>0</v>
      </c>
      <c r="S78" s="125">
        <v>0</v>
      </c>
      <c r="T78" s="125">
        <v>0</v>
      </c>
      <c r="U78" s="193">
        <v>0</v>
      </c>
      <c r="V78" s="309"/>
      <c r="W78" s="125">
        <v>0</v>
      </c>
      <c r="X78" s="125">
        <v>0</v>
      </c>
      <c r="Y78" s="125">
        <v>0</v>
      </c>
      <c r="Z78" s="125">
        <v>0</v>
      </c>
      <c r="AA78" s="192">
        <v>0</v>
      </c>
    </row>
    <row r="79" spans="1:27" s="138" customFormat="1" ht="135">
      <c r="A79" s="289" t="s">
        <v>332</v>
      </c>
      <c r="B79" s="290" t="s">
        <v>330</v>
      </c>
      <c r="C79" s="390" t="s">
        <v>398</v>
      </c>
      <c r="D79" s="385" t="s">
        <v>233</v>
      </c>
      <c r="E79" s="124">
        <v>0.25</v>
      </c>
      <c r="F79" s="125">
        <v>0</v>
      </c>
      <c r="G79" s="125">
        <v>0.33</v>
      </c>
      <c r="H79" s="125">
        <v>0</v>
      </c>
      <c r="I79" s="193">
        <v>0</v>
      </c>
      <c r="J79" s="309"/>
      <c r="K79" s="125">
        <v>0</v>
      </c>
      <c r="L79" s="125">
        <v>0</v>
      </c>
      <c r="M79" s="125">
        <v>0</v>
      </c>
      <c r="N79" s="125">
        <v>0</v>
      </c>
      <c r="O79" s="192">
        <v>0</v>
      </c>
      <c r="P79" s="379"/>
      <c r="Q79" s="125">
        <v>0</v>
      </c>
      <c r="R79" s="125">
        <v>0</v>
      </c>
      <c r="S79" s="125">
        <v>0</v>
      </c>
      <c r="T79" s="125">
        <v>0</v>
      </c>
      <c r="U79" s="193">
        <v>0</v>
      </c>
      <c r="V79" s="309"/>
      <c r="W79" s="125">
        <v>0</v>
      </c>
      <c r="X79" s="125">
        <v>0</v>
      </c>
      <c r="Y79" s="125">
        <v>0</v>
      </c>
      <c r="Z79" s="125">
        <v>0</v>
      </c>
      <c r="AA79" s="192">
        <v>0</v>
      </c>
    </row>
    <row r="80" spans="1:27" s="138" customFormat="1" ht="150">
      <c r="A80" s="289" t="s">
        <v>332</v>
      </c>
      <c r="B80" s="290" t="s">
        <v>335</v>
      </c>
      <c r="C80" s="390" t="s">
        <v>399</v>
      </c>
      <c r="D80" s="385" t="s">
        <v>233</v>
      </c>
      <c r="E80" s="124">
        <v>0.1</v>
      </c>
      <c r="F80" s="125">
        <v>0</v>
      </c>
      <c r="G80" s="125">
        <v>0.33</v>
      </c>
      <c r="H80" s="125">
        <v>0</v>
      </c>
      <c r="I80" s="193">
        <v>0</v>
      </c>
      <c r="J80" s="309"/>
      <c r="K80" s="125">
        <v>0</v>
      </c>
      <c r="L80" s="125">
        <v>0</v>
      </c>
      <c r="M80" s="125">
        <v>0</v>
      </c>
      <c r="N80" s="125">
        <v>0</v>
      </c>
      <c r="O80" s="192">
        <v>0</v>
      </c>
      <c r="P80" s="379"/>
      <c r="Q80" s="125">
        <v>0</v>
      </c>
      <c r="R80" s="125">
        <v>0</v>
      </c>
      <c r="S80" s="125">
        <v>0</v>
      </c>
      <c r="T80" s="125">
        <v>0</v>
      </c>
      <c r="U80" s="193">
        <v>0</v>
      </c>
      <c r="V80" s="309"/>
      <c r="W80" s="125">
        <v>0</v>
      </c>
      <c r="X80" s="125">
        <v>0</v>
      </c>
      <c r="Y80" s="125">
        <v>0</v>
      </c>
      <c r="Z80" s="125">
        <v>0</v>
      </c>
      <c r="AA80" s="192">
        <v>0</v>
      </c>
    </row>
    <row r="81" spans="1:27" s="138" customFormat="1" ht="120.75" thickBot="1">
      <c r="A81" s="291" t="s">
        <v>332</v>
      </c>
      <c r="B81" s="292" t="s">
        <v>336</v>
      </c>
      <c r="C81" s="392" t="s">
        <v>400</v>
      </c>
      <c r="D81" s="387" t="s">
        <v>233</v>
      </c>
      <c r="E81" s="295">
        <v>0.1</v>
      </c>
      <c r="F81" s="218">
        <v>0</v>
      </c>
      <c r="G81" s="218">
        <v>1.98</v>
      </c>
      <c r="H81" s="218">
        <v>0</v>
      </c>
      <c r="I81" s="222">
        <v>0</v>
      </c>
      <c r="J81" s="315"/>
      <c r="K81" s="218">
        <v>0</v>
      </c>
      <c r="L81" s="218">
        <v>0</v>
      </c>
      <c r="M81" s="218">
        <v>0</v>
      </c>
      <c r="N81" s="218">
        <v>0</v>
      </c>
      <c r="O81" s="219">
        <v>0</v>
      </c>
      <c r="P81" s="381"/>
      <c r="Q81" s="218">
        <v>0</v>
      </c>
      <c r="R81" s="218">
        <v>0</v>
      </c>
      <c r="S81" s="218">
        <v>0</v>
      </c>
      <c r="T81" s="218">
        <v>0</v>
      </c>
      <c r="U81" s="222">
        <v>0</v>
      </c>
      <c r="V81" s="315"/>
      <c r="W81" s="218">
        <v>0</v>
      </c>
      <c r="X81" s="218">
        <v>0</v>
      </c>
      <c r="Y81" s="218">
        <v>0</v>
      </c>
      <c r="Z81" s="218">
        <v>0</v>
      </c>
      <c r="AA81" s="219">
        <v>0</v>
      </c>
    </row>
    <row r="82" s="138" customFormat="1" ht="15"/>
    <row r="83" s="138" customFormat="1" ht="15"/>
    <row r="84" s="138" customFormat="1" ht="15"/>
    <row r="85" s="138" customFormat="1" ht="15"/>
    <row r="86" s="138" customFormat="1" ht="15"/>
    <row r="87" s="138" customFormat="1" ht="15"/>
    <row r="88" s="138" customFormat="1" ht="15"/>
    <row r="89" s="138" customFormat="1" ht="15"/>
    <row r="90" s="138" customFormat="1" ht="15"/>
    <row r="91" s="138" customFormat="1" ht="15"/>
    <row r="92" s="138" customFormat="1" ht="15"/>
    <row r="93" s="138" customFormat="1" ht="15"/>
    <row r="94" s="138" customFormat="1" ht="15"/>
    <row r="95" s="138" customFormat="1" ht="15"/>
    <row r="96" s="138" customFormat="1" ht="15"/>
    <row r="97" s="138" customFormat="1" ht="15"/>
    <row r="98" s="138" customFormat="1" ht="15"/>
    <row r="99" s="138" customFormat="1" ht="15"/>
    <row r="100" s="138" customFormat="1" ht="15"/>
    <row r="101" s="138" customFormat="1" ht="15"/>
    <row r="102" s="138" customFormat="1" ht="15"/>
    <row r="103" s="138" customFormat="1" ht="15"/>
    <row r="104" s="138" customFormat="1" ht="15"/>
    <row r="105" s="138" customFormat="1" ht="15"/>
    <row r="106" s="138" customFormat="1" ht="15"/>
    <row r="107" s="138" customFormat="1" ht="15"/>
    <row r="108" s="138" customFormat="1" ht="15"/>
    <row r="109" s="138" customFormat="1" ht="15"/>
    <row r="110" s="138" customFormat="1" ht="15"/>
    <row r="111" s="138" customFormat="1" ht="15"/>
    <row r="112" s="138" customFormat="1" ht="15"/>
    <row r="113" s="138" customFormat="1" ht="15"/>
    <row r="114" s="138" customFormat="1" ht="15"/>
    <row r="115" s="138" customFormat="1" ht="15"/>
    <row r="116" s="138" customFormat="1" ht="15"/>
    <row r="117" s="138" customFormat="1" ht="15"/>
    <row r="118" s="138" customFormat="1" ht="15"/>
    <row r="119" s="138" customFormat="1" ht="15"/>
    <row r="120" s="138" customFormat="1" ht="15"/>
    <row r="121" s="138" customFormat="1" ht="15"/>
    <row r="122" s="138" customFormat="1" ht="15"/>
    <row r="123" s="138" customFormat="1" ht="15"/>
    <row r="124" s="138" customFormat="1" ht="15"/>
    <row r="125" s="138" customFormat="1" ht="15"/>
    <row r="126" s="138" customFormat="1" ht="15"/>
    <row r="127" s="138" customFormat="1" ht="15"/>
    <row r="128" s="138" customFormat="1" ht="15"/>
    <row r="129" s="138" customFormat="1" ht="15"/>
    <row r="130" s="138" customFormat="1" ht="15"/>
    <row r="131" s="138" customFormat="1" ht="15"/>
    <row r="132" s="138" customFormat="1" ht="15"/>
    <row r="133" s="138" customFormat="1" ht="15"/>
    <row r="134" s="138" customFormat="1" ht="15"/>
    <row r="135" s="138" customFormat="1" ht="15"/>
    <row r="136" s="138" customFormat="1" ht="15"/>
    <row r="795" ht="15"/>
  </sheetData>
  <sheetProtection/>
  <mergeCells count="12">
    <mergeCell ref="V15:AA15"/>
    <mergeCell ref="J16:O16"/>
    <mergeCell ref="P16:U16"/>
    <mergeCell ref="V16:AA16"/>
    <mergeCell ref="D15:I15"/>
    <mergeCell ref="D16:I16"/>
    <mergeCell ref="J14:AA14"/>
    <mergeCell ref="A14:A17"/>
    <mergeCell ref="B14:B17"/>
    <mergeCell ref="C14:C17"/>
    <mergeCell ref="J15:O15"/>
    <mergeCell ref="P15:U15"/>
  </mergeCells>
  <hyperlinks>
    <hyperlink ref="K17" location="P795" display="P795"/>
    <hyperlink ref="L17" location="P795" display="P795"/>
    <hyperlink ref="M17" location="P795" display="P795"/>
    <hyperlink ref="N17" location="P795" display="P795"/>
    <hyperlink ref="O17" location="P795" display="P795"/>
    <hyperlink ref="Q17" location="P795" display="P795"/>
    <hyperlink ref="R17" location="P795" display="P795"/>
    <hyperlink ref="S17" location="P795" display="P795"/>
    <hyperlink ref="T17" location="P795" display="P795"/>
    <hyperlink ref="U17" location="P795" display="P795"/>
    <hyperlink ref="W17" location="P795" display="P795"/>
    <hyperlink ref="X17" location="P795" display="P795"/>
    <hyperlink ref="Y17" location="P795" display="P795"/>
    <hyperlink ref="Z17" location="P795" display="P795"/>
    <hyperlink ref="AA17" location="P795" display="P795"/>
    <hyperlink ref="E17" location="P795" display="P795"/>
    <hyperlink ref="F17" location="P795" display="P795"/>
    <hyperlink ref="G17" location="P795" display="P795"/>
    <hyperlink ref="H17" location="P795" display="P795"/>
    <hyperlink ref="I17" location="P795" display="P795"/>
  </hyperlink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5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AS82"/>
  <sheetViews>
    <sheetView zoomScale="50" zoomScaleNormal="50" zoomScalePageLayoutView="0" workbookViewId="0" topLeftCell="O1">
      <selection activeCell="AF17" sqref="AF17:AL81"/>
    </sheetView>
  </sheetViews>
  <sheetFormatPr defaultColWidth="9.140625" defaultRowHeight="15"/>
  <cols>
    <col min="1" max="1" width="9.140625" style="17" customWidth="1"/>
    <col min="2" max="2" width="38.7109375" style="17" customWidth="1"/>
    <col min="3" max="17" width="9.140625" style="17" customWidth="1"/>
    <col min="18" max="18" width="13.140625" style="17" customWidth="1"/>
    <col min="19" max="16384" width="9.140625" style="17" customWidth="1"/>
  </cols>
  <sheetData>
    <row r="1" ht="15">
      <c r="A1" s="17" t="s">
        <v>439</v>
      </c>
    </row>
    <row r="2" ht="15">
      <c r="A2" s="17" t="s">
        <v>434</v>
      </c>
    </row>
    <row r="3" ht="15">
      <c r="A3" s="145" t="s">
        <v>435</v>
      </c>
    </row>
    <row r="5" ht="15">
      <c r="A5" s="17" t="s">
        <v>69</v>
      </c>
    </row>
    <row r="8" ht="15">
      <c r="A8" s="17" t="s">
        <v>75</v>
      </c>
    </row>
    <row r="9" ht="15">
      <c r="A9" s="17" t="s">
        <v>76</v>
      </c>
    </row>
    <row r="11" spans="1:2" ht="15">
      <c r="A11" s="20" t="s">
        <v>279</v>
      </c>
      <c r="B11" s="18"/>
    </row>
    <row r="12" ht="15">
      <c r="A12" s="17" t="s">
        <v>3</v>
      </c>
    </row>
    <row r="13" ht="15.75" thickBot="1"/>
    <row r="14" spans="1:45" ht="14.25" customHeight="1" thickBot="1">
      <c r="A14" s="434" t="s">
        <v>4</v>
      </c>
      <c r="B14" s="434" t="s">
        <v>24</v>
      </c>
      <c r="C14" s="434" t="s">
        <v>6</v>
      </c>
      <c r="D14" s="460" t="s">
        <v>77</v>
      </c>
      <c r="E14" s="461"/>
      <c r="F14" s="461"/>
      <c r="G14" s="461"/>
      <c r="H14" s="461"/>
      <c r="I14" s="461"/>
      <c r="J14" s="462"/>
      <c r="K14" s="444" t="s">
        <v>78</v>
      </c>
      <c r="L14" s="432"/>
      <c r="M14" s="432"/>
      <c r="N14" s="432"/>
      <c r="O14" s="432"/>
      <c r="P14" s="432"/>
      <c r="Q14" s="432"/>
      <c r="R14" s="432"/>
      <c r="S14" s="432"/>
      <c r="T14" s="432"/>
      <c r="U14" s="432"/>
      <c r="V14" s="432"/>
      <c r="W14" s="432"/>
      <c r="X14" s="432"/>
      <c r="Y14" s="432"/>
      <c r="Z14" s="432"/>
      <c r="AA14" s="432"/>
      <c r="AB14" s="432"/>
      <c r="AC14" s="432"/>
      <c r="AD14" s="432"/>
      <c r="AE14" s="432"/>
      <c r="AF14" s="432"/>
      <c r="AG14" s="432"/>
      <c r="AH14" s="432"/>
      <c r="AI14" s="432"/>
      <c r="AJ14" s="432"/>
      <c r="AK14" s="432"/>
      <c r="AL14" s="432"/>
      <c r="AM14" s="432"/>
      <c r="AN14" s="432"/>
      <c r="AO14" s="432"/>
      <c r="AP14" s="432"/>
      <c r="AQ14" s="432"/>
      <c r="AR14" s="432"/>
      <c r="AS14" s="433"/>
    </row>
    <row r="15" spans="1:45" ht="15.75" thickBot="1">
      <c r="A15" s="435"/>
      <c r="B15" s="435"/>
      <c r="C15" s="435"/>
      <c r="D15" s="474"/>
      <c r="E15" s="475"/>
      <c r="F15" s="475"/>
      <c r="G15" s="475"/>
      <c r="H15" s="475"/>
      <c r="I15" s="475"/>
      <c r="J15" s="476"/>
      <c r="K15" s="473">
        <v>2016</v>
      </c>
      <c r="L15" s="473"/>
      <c r="M15" s="473"/>
      <c r="N15" s="473"/>
      <c r="O15" s="473"/>
      <c r="P15" s="473"/>
      <c r="Q15" s="473"/>
      <c r="R15" s="473">
        <v>2017</v>
      </c>
      <c r="S15" s="473"/>
      <c r="T15" s="473"/>
      <c r="U15" s="473"/>
      <c r="V15" s="473"/>
      <c r="W15" s="473"/>
      <c r="X15" s="473"/>
      <c r="Y15" s="473">
        <v>2018</v>
      </c>
      <c r="Z15" s="473"/>
      <c r="AA15" s="473"/>
      <c r="AB15" s="473"/>
      <c r="AC15" s="473"/>
      <c r="AD15" s="473"/>
      <c r="AE15" s="473"/>
      <c r="AF15" s="473">
        <v>2019</v>
      </c>
      <c r="AG15" s="473"/>
      <c r="AH15" s="473"/>
      <c r="AI15" s="473"/>
      <c r="AJ15" s="473"/>
      <c r="AK15" s="473"/>
      <c r="AL15" s="473"/>
      <c r="AM15" s="474" t="s">
        <v>47</v>
      </c>
      <c r="AN15" s="475"/>
      <c r="AO15" s="475"/>
      <c r="AP15" s="475"/>
      <c r="AQ15" s="475"/>
      <c r="AR15" s="475"/>
      <c r="AS15" s="476"/>
    </row>
    <row r="16" spans="1:45" ht="15.75" customHeight="1" thickBot="1">
      <c r="A16" s="435"/>
      <c r="B16" s="435"/>
      <c r="C16" s="435"/>
      <c r="D16" s="444" t="s">
        <v>274</v>
      </c>
      <c r="E16" s="432"/>
      <c r="F16" s="432"/>
      <c r="G16" s="432"/>
      <c r="H16" s="432"/>
      <c r="I16" s="432"/>
      <c r="J16" s="433"/>
      <c r="K16" s="444" t="s">
        <v>35</v>
      </c>
      <c r="L16" s="432"/>
      <c r="M16" s="432"/>
      <c r="N16" s="432"/>
      <c r="O16" s="432"/>
      <c r="P16" s="432"/>
      <c r="Q16" s="433"/>
      <c r="R16" s="444" t="s">
        <v>35</v>
      </c>
      <c r="S16" s="432"/>
      <c r="T16" s="432"/>
      <c r="U16" s="432"/>
      <c r="V16" s="432"/>
      <c r="W16" s="432"/>
      <c r="X16" s="433"/>
      <c r="Y16" s="444" t="s">
        <v>35</v>
      </c>
      <c r="Z16" s="432"/>
      <c r="AA16" s="432"/>
      <c r="AB16" s="432"/>
      <c r="AC16" s="432"/>
      <c r="AD16" s="432"/>
      <c r="AE16" s="433"/>
      <c r="AF16" s="444" t="s">
        <v>35</v>
      </c>
      <c r="AG16" s="432"/>
      <c r="AH16" s="432"/>
      <c r="AI16" s="432"/>
      <c r="AJ16" s="432"/>
      <c r="AK16" s="432"/>
      <c r="AL16" s="433"/>
      <c r="AM16" s="444" t="s">
        <v>13</v>
      </c>
      <c r="AN16" s="432"/>
      <c r="AO16" s="432"/>
      <c r="AP16" s="432"/>
      <c r="AQ16" s="432"/>
      <c r="AR16" s="432"/>
      <c r="AS16" s="433"/>
    </row>
    <row r="17" spans="1:45" ht="51.75" customHeight="1" thickBot="1">
      <c r="A17" s="436"/>
      <c r="B17" s="436"/>
      <c r="C17" s="474"/>
      <c r="D17" s="400" t="s">
        <v>234</v>
      </c>
      <c r="E17" s="401" t="s">
        <v>235</v>
      </c>
      <c r="F17" s="401" t="s">
        <v>236</v>
      </c>
      <c r="G17" s="401" t="s">
        <v>237</v>
      </c>
      <c r="H17" s="401" t="s">
        <v>238</v>
      </c>
      <c r="I17" s="401" t="s">
        <v>239</v>
      </c>
      <c r="J17" s="402" t="s">
        <v>240</v>
      </c>
      <c r="K17" s="393" t="s">
        <v>234</v>
      </c>
      <c r="L17" s="50" t="s">
        <v>235</v>
      </c>
      <c r="M17" s="50" t="s">
        <v>236</v>
      </c>
      <c r="N17" s="50" t="s">
        <v>237</v>
      </c>
      <c r="O17" s="50" t="s">
        <v>238</v>
      </c>
      <c r="P17" s="50" t="s">
        <v>239</v>
      </c>
      <c r="Q17" s="411" t="s">
        <v>240</v>
      </c>
      <c r="R17" s="400" t="s">
        <v>234</v>
      </c>
      <c r="S17" s="401" t="s">
        <v>235</v>
      </c>
      <c r="T17" s="401" t="s">
        <v>236</v>
      </c>
      <c r="U17" s="401" t="s">
        <v>237</v>
      </c>
      <c r="V17" s="401" t="s">
        <v>238</v>
      </c>
      <c r="W17" s="401" t="s">
        <v>239</v>
      </c>
      <c r="X17" s="402" t="s">
        <v>240</v>
      </c>
      <c r="Y17" s="393" t="s">
        <v>234</v>
      </c>
      <c r="Z17" s="50" t="s">
        <v>235</v>
      </c>
      <c r="AA17" s="50" t="s">
        <v>236</v>
      </c>
      <c r="AB17" s="50" t="s">
        <v>237</v>
      </c>
      <c r="AC17" s="50" t="s">
        <v>238</v>
      </c>
      <c r="AD17" s="50" t="s">
        <v>239</v>
      </c>
      <c r="AE17" s="411" t="s">
        <v>240</v>
      </c>
      <c r="AF17" s="400" t="s">
        <v>234</v>
      </c>
      <c r="AG17" s="401" t="s">
        <v>235</v>
      </c>
      <c r="AH17" s="401" t="s">
        <v>236</v>
      </c>
      <c r="AI17" s="401" t="s">
        <v>237</v>
      </c>
      <c r="AJ17" s="401" t="s">
        <v>238</v>
      </c>
      <c r="AK17" s="401" t="s">
        <v>239</v>
      </c>
      <c r="AL17" s="402" t="s">
        <v>240</v>
      </c>
      <c r="AM17" s="393" t="s">
        <v>234</v>
      </c>
      <c r="AN17" s="50" t="s">
        <v>235</v>
      </c>
      <c r="AO17" s="50" t="s">
        <v>236</v>
      </c>
      <c r="AP17" s="50" t="s">
        <v>237</v>
      </c>
      <c r="AQ17" s="50" t="s">
        <v>238</v>
      </c>
      <c r="AR17" s="50" t="s">
        <v>239</v>
      </c>
      <c r="AS17" s="51" t="s">
        <v>240</v>
      </c>
    </row>
    <row r="18" spans="1:45" ht="15.75" thickBot="1">
      <c r="A18" s="22">
        <v>1</v>
      </c>
      <c r="B18" s="21">
        <v>2</v>
      </c>
      <c r="C18" s="54">
        <v>3</v>
      </c>
      <c r="D18" s="403" t="s">
        <v>241</v>
      </c>
      <c r="E18" s="144" t="s">
        <v>242</v>
      </c>
      <c r="F18" s="52" t="s">
        <v>243</v>
      </c>
      <c r="G18" s="144" t="s">
        <v>244</v>
      </c>
      <c r="H18" s="144" t="s">
        <v>245</v>
      </c>
      <c r="I18" s="144" t="s">
        <v>246</v>
      </c>
      <c r="J18" s="404" t="s">
        <v>247</v>
      </c>
      <c r="K18" s="99" t="s">
        <v>175</v>
      </c>
      <c r="L18" s="46" t="s">
        <v>176</v>
      </c>
      <c r="M18" s="46" t="s">
        <v>177</v>
      </c>
      <c r="N18" s="46" t="s">
        <v>178</v>
      </c>
      <c r="O18" s="46" t="s">
        <v>179</v>
      </c>
      <c r="P18" s="46" t="s">
        <v>180</v>
      </c>
      <c r="Q18" s="375" t="s">
        <v>181</v>
      </c>
      <c r="R18" s="383" t="s">
        <v>182</v>
      </c>
      <c r="S18" s="46" t="s">
        <v>183</v>
      </c>
      <c r="T18" s="46" t="s">
        <v>184</v>
      </c>
      <c r="U18" s="46" t="s">
        <v>185</v>
      </c>
      <c r="V18" s="46" t="s">
        <v>186</v>
      </c>
      <c r="W18" s="46" t="s">
        <v>187</v>
      </c>
      <c r="X18" s="46" t="s">
        <v>188</v>
      </c>
      <c r="Y18" s="99" t="s">
        <v>189</v>
      </c>
      <c r="Z18" s="46" t="s">
        <v>190</v>
      </c>
      <c r="AA18" s="46" t="s">
        <v>191</v>
      </c>
      <c r="AB18" s="46" t="s">
        <v>192</v>
      </c>
      <c r="AC18" s="46" t="s">
        <v>193</v>
      </c>
      <c r="AD18" s="46" t="s">
        <v>194</v>
      </c>
      <c r="AE18" s="375" t="s">
        <v>195</v>
      </c>
      <c r="AF18" s="383" t="s">
        <v>424</v>
      </c>
      <c r="AG18" s="46" t="s">
        <v>425</v>
      </c>
      <c r="AH18" s="46" t="s">
        <v>426</v>
      </c>
      <c r="AI18" s="46" t="s">
        <v>427</v>
      </c>
      <c r="AJ18" s="46" t="s">
        <v>428</v>
      </c>
      <c r="AK18" s="46" t="s">
        <v>429</v>
      </c>
      <c r="AL18" s="46" t="s">
        <v>430</v>
      </c>
      <c r="AM18" s="99" t="s">
        <v>197</v>
      </c>
      <c r="AN18" s="46" t="s">
        <v>198</v>
      </c>
      <c r="AO18" s="46" t="s">
        <v>196</v>
      </c>
      <c r="AP18" s="46" t="s">
        <v>199</v>
      </c>
      <c r="AQ18" s="46" t="s">
        <v>200</v>
      </c>
      <c r="AR18" s="46" t="s">
        <v>201</v>
      </c>
      <c r="AS18" s="46" t="s">
        <v>202</v>
      </c>
    </row>
    <row r="19" spans="1:45" ht="28.5">
      <c r="A19" s="39" t="s">
        <v>134</v>
      </c>
      <c r="B19" s="43" t="s">
        <v>135</v>
      </c>
      <c r="C19" s="135"/>
      <c r="D19" s="405">
        <f>D21+D20+D67</f>
        <v>13.320000000000002</v>
      </c>
      <c r="E19" s="143">
        <v>0</v>
      </c>
      <c r="F19" s="97">
        <f>F21+F20+F67</f>
        <v>11.93</v>
      </c>
      <c r="G19" s="143">
        <v>0</v>
      </c>
      <c r="H19" s="143">
        <v>0</v>
      </c>
      <c r="I19" s="143">
        <v>0</v>
      </c>
      <c r="J19" s="406">
        <v>0</v>
      </c>
      <c r="K19" s="394">
        <f>K21+K20+K67</f>
        <v>4.130000000000001</v>
      </c>
      <c r="L19" s="97">
        <f>L21+L20+L67</f>
        <v>0</v>
      </c>
      <c r="M19" s="97">
        <f>M21+M20+M67</f>
        <v>8.559999999999999</v>
      </c>
      <c r="N19" s="49">
        <v>0</v>
      </c>
      <c r="O19" s="49">
        <v>0</v>
      </c>
      <c r="P19" s="49">
        <v>0</v>
      </c>
      <c r="Q19" s="412">
        <v>0</v>
      </c>
      <c r="R19" s="405">
        <f>R21+R20+R67</f>
        <v>4.61</v>
      </c>
      <c r="S19" s="141">
        <v>0</v>
      </c>
      <c r="T19" s="97">
        <f>T21+T20+T67</f>
        <v>5.739999999999998</v>
      </c>
      <c r="U19" s="49">
        <v>0</v>
      </c>
      <c r="V19" s="49">
        <v>0</v>
      </c>
      <c r="W19" s="49">
        <v>0</v>
      </c>
      <c r="X19" s="408">
        <v>0</v>
      </c>
      <c r="Y19" s="394">
        <f>Y21+Y20+Y67</f>
        <v>1.6</v>
      </c>
      <c r="Z19" s="49">
        <v>0</v>
      </c>
      <c r="AA19" s="49">
        <v>0</v>
      </c>
      <c r="AB19" s="49">
        <v>0</v>
      </c>
      <c r="AC19" s="49">
        <v>0</v>
      </c>
      <c r="AD19" s="49">
        <v>0</v>
      </c>
      <c r="AE19" s="412">
        <v>0</v>
      </c>
      <c r="AF19" s="405">
        <f>AF21+AF20+AF67</f>
        <v>6.530000000000001</v>
      </c>
      <c r="AG19" s="97">
        <f>AG21+AG20+AG67</f>
        <v>0</v>
      </c>
      <c r="AH19" s="97">
        <f>AH21+AH20+AH67</f>
        <v>4.85</v>
      </c>
      <c r="AI19" s="49">
        <v>0</v>
      </c>
      <c r="AJ19" s="49">
        <v>0</v>
      </c>
      <c r="AK19" s="49">
        <v>0</v>
      </c>
      <c r="AL19" s="408">
        <v>0</v>
      </c>
      <c r="AM19" s="394">
        <f>AM21+AM20+AM67</f>
        <v>16.870000000000008</v>
      </c>
      <c r="AN19" s="97">
        <f>AN21+AN20+AN67</f>
        <v>0</v>
      </c>
      <c r="AO19" s="97">
        <f>AO21+AO20+AO67</f>
        <v>19.15</v>
      </c>
      <c r="AP19" s="49">
        <v>0</v>
      </c>
      <c r="AQ19" s="49">
        <v>0</v>
      </c>
      <c r="AR19" s="49">
        <v>0</v>
      </c>
      <c r="AS19" s="49">
        <v>0</v>
      </c>
    </row>
    <row r="20" spans="1:45" ht="28.5">
      <c r="A20" s="39" t="s">
        <v>136</v>
      </c>
      <c r="B20" s="43" t="s">
        <v>137</v>
      </c>
      <c r="C20" s="135"/>
      <c r="D20" s="407"/>
      <c r="E20" s="49"/>
      <c r="F20" s="49"/>
      <c r="G20" s="49"/>
      <c r="H20" s="49"/>
      <c r="I20" s="49"/>
      <c r="J20" s="408"/>
      <c r="K20" s="395"/>
      <c r="L20" s="49"/>
      <c r="M20" s="49"/>
      <c r="N20" s="49"/>
      <c r="O20" s="49"/>
      <c r="P20" s="49"/>
      <c r="Q20" s="412"/>
      <c r="R20" s="407"/>
      <c r="S20" s="142"/>
      <c r="T20" s="49"/>
      <c r="U20" s="49"/>
      <c r="V20" s="49"/>
      <c r="W20" s="49"/>
      <c r="X20" s="408"/>
      <c r="Y20" s="395"/>
      <c r="Z20" s="49"/>
      <c r="AA20" s="49"/>
      <c r="AB20" s="49"/>
      <c r="AC20" s="49"/>
      <c r="AD20" s="49"/>
      <c r="AE20" s="412"/>
      <c r="AF20" s="407"/>
      <c r="AG20" s="49"/>
      <c r="AH20" s="49"/>
      <c r="AI20" s="49"/>
      <c r="AJ20" s="49"/>
      <c r="AK20" s="49"/>
      <c r="AL20" s="408"/>
      <c r="AM20" s="395"/>
      <c r="AN20" s="49"/>
      <c r="AO20" s="49"/>
      <c r="AP20" s="49"/>
      <c r="AQ20" s="49"/>
      <c r="AR20" s="49"/>
      <c r="AS20" s="49"/>
    </row>
    <row r="21" spans="1:45" ht="28.5">
      <c r="A21" s="39" t="s">
        <v>138</v>
      </c>
      <c r="B21" s="43" t="s">
        <v>139</v>
      </c>
      <c r="C21" s="135"/>
      <c r="D21" s="407">
        <f aca="true" t="shared" si="0" ref="D21:F23">D22</f>
        <v>13.320000000000002</v>
      </c>
      <c r="E21" s="49">
        <v>0</v>
      </c>
      <c r="F21" s="49">
        <f t="shared" si="0"/>
        <v>11.93</v>
      </c>
      <c r="G21" s="49">
        <v>0</v>
      </c>
      <c r="H21" s="49">
        <v>0</v>
      </c>
      <c r="I21" s="49">
        <v>0</v>
      </c>
      <c r="J21" s="408">
        <v>0</v>
      </c>
      <c r="K21" s="395">
        <f aca="true" t="shared" si="1" ref="K21:M23">K22</f>
        <v>2.08</v>
      </c>
      <c r="L21" s="49">
        <f t="shared" si="1"/>
        <v>0</v>
      </c>
      <c r="M21" s="49">
        <f t="shared" si="1"/>
        <v>1.34</v>
      </c>
      <c r="N21" s="49">
        <v>0</v>
      </c>
      <c r="O21" s="49">
        <v>0</v>
      </c>
      <c r="P21" s="49">
        <v>0</v>
      </c>
      <c r="Q21" s="412">
        <v>0</v>
      </c>
      <c r="R21" s="407">
        <f>R22</f>
        <v>4.61</v>
      </c>
      <c r="S21" s="142">
        <v>0</v>
      </c>
      <c r="T21" s="49">
        <f>T22</f>
        <v>5.739999999999998</v>
      </c>
      <c r="U21" s="49">
        <v>0</v>
      </c>
      <c r="V21" s="49">
        <v>0</v>
      </c>
      <c r="W21" s="49">
        <v>0</v>
      </c>
      <c r="X21" s="408">
        <v>0</v>
      </c>
      <c r="Y21" s="395">
        <f>Y22</f>
        <v>1.6</v>
      </c>
      <c r="Z21" s="49">
        <v>0</v>
      </c>
      <c r="AA21" s="49">
        <v>0</v>
      </c>
      <c r="AB21" s="49">
        <v>0</v>
      </c>
      <c r="AC21" s="49">
        <v>0</v>
      </c>
      <c r="AD21" s="49">
        <v>0</v>
      </c>
      <c r="AE21" s="412">
        <v>0</v>
      </c>
      <c r="AF21" s="407">
        <f aca="true" t="shared" si="2" ref="AF21:AH23">AF22</f>
        <v>6.530000000000001</v>
      </c>
      <c r="AG21" s="49">
        <f t="shared" si="2"/>
        <v>0</v>
      </c>
      <c r="AH21" s="49">
        <f t="shared" si="2"/>
        <v>4.85</v>
      </c>
      <c r="AI21" s="49">
        <v>0</v>
      </c>
      <c r="AJ21" s="49">
        <v>0</v>
      </c>
      <c r="AK21" s="49">
        <v>0</v>
      </c>
      <c r="AL21" s="408">
        <v>0</v>
      </c>
      <c r="AM21" s="395">
        <f aca="true" t="shared" si="3" ref="AM21:AO23">AM22</f>
        <v>14.820000000000007</v>
      </c>
      <c r="AN21" s="49">
        <f t="shared" si="3"/>
        <v>0</v>
      </c>
      <c r="AO21" s="49">
        <f t="shared" si="3"/>
        <v>11.93</v>
      </c>
      <c r="AP21" s="49">
        <v>0</v>
      </c>
      <c r="AQ21" s="49">
        <v>0</v>
      </c>
      <c r="AR21" s="49">
        <v>0</v>
      </c>
      <c r="AS21" s="49">
        <v>0</v>
      </c>
    </row>
    <row r="22" spans="1:45" ht="42.75">
      <c r="A22" s="39" t="s">
        <v>140</v>
      </c>
      <c r="B22" s="43" t="s">
        <v>141</v>
      </c>
      <c r="C22" s="136"/>
      <c r="D22" s="133">
        <f t="shared" si="0"/>
        <v>13.320000000000002</v>
      </c>
      <c r="E22" s="48">
        <v>0</v>
      </c>
      <c r="F22" s="48">
        <f t="shared" si="0"/>
        <v>11.93</v>
      </c>
      <c r="G22" s="48">
        <v>0</v>
      </c>
      <c r="H22" s="48">
        <v>0</v>
      </c>
      <c r="I22" s="48">
        <v>0</v>
      </c>
      <c r="J22" s="134">
        <v>0</v>
      </c>
      <c r="K22" s="396">
        <f t="shared" si="1"/>
        <v>2.08</v>
      </c>
      <c r="L22" s="48">
        <f t="shared" si="1"/>
        <v>0</v>
      </c>
      <c r="M22" s="48">
        <f t="shared" si="1"/>
        <v>1.34</v>
      </c>
      <c r="N22" s="48">
        <v>0</v>
      </c>
      <c r="O22" s="48">
        <v>0</v>
      </c>
      <c r="P22" s="48">
        <v>0</v>
      </c>
      <c r="Q22" s="127">
        <v>0</v>
      </c>
      <c r="R22" s="133">
        <f>R23</f>
        <v>4.61</v>
      </c>
      <c r="S22" s="47">
        <v>0</v>
      </c>
      <c r="T22" s="48">
        <f>T23</f>
        <v>5.739999999999998</v>
      </c>
      <c r="U22" s="48">
        <v>0</v>
      </c>
      <c r="V22" s="48">
        <v>0</v>
      </c>
      <c r="W22" s="48">
        <v>0</v>
      </c>
      <c r="X22" s="134">
        <v>0</v>
      </c>
      <c r="Y22" s="396">
        <f>Y23</f>
        <v>1.6</v>
      </c>
      <c r="Z22" s="48">
        <v>0</v>
      </c>
      <c r="AA22" s="48">
        <v>0</v>
      </c>
      <c r="AB22" s="48">
        <v>0</v>
      </c>
      <c r="AC22" s="48">
        <v>0</v>
      </c>
      <c r="AD22" s="48">
        <v>0</v>
      </c>
      <c r="AE22" s="127">
        <v>0</v>
      </c>
      <c r="AF22" s="133">
        <f t="shared" si="2"/>
        <v>6.530000000000001</v>
      </c>
      <c r="AG22" s="48">
        <f t="shared" si="2"/>
        <v>0</v>
      </c>
      <c r="AH22" s="48">
        <f t="shared" si="2"/>
        <v>4.85</v>
      </c>
      <c r="AI22" s="48">
        <v>0</v>
      </c>
      <c r="AJ22" s="48">
        <v>0</v>
      </c>
      <c r="AK22" s="48">
        <v>0</v>
      </c>
      <c r="AL22" s="134">
        <v>0</v>
      </c>
      <c r="AM22" s="396">
        <f t="shared" si="3"/>
        <v>14.820000000000007</v>
      </c>
      <c r="AN22" s="48">
        <f t="shared" si="3"/>
        <v>0</v>
      </c>
      <c r="AO22" s="48">
        <f t="shared" si="3"/>
        <v>11.93</v>
      </c>
      <c r="AP22" s="48">
        <v>0</v>
      </c>
      <c r="AQ22" s="48">
        <v>0</v>
      </c>
      <c r="AR22" s="48">
        <v>0</v>
      </c>
      <c r="AS22" s="48">
        <v>0</v>
      </c>
    </row>
    <row r="23" spans="1:45" ht="71.25">
      <c r="A23" s="39" t="s">
        <v>142</v>
      </c>
      <c r="B23" s="43" t="s">
        <v>143</v>
      </c>
      <c r="C23" s="136"/>
      <c r="D23" s="133">
        <f t="shared" si="0"/>
        <v>13.320000000000002</v>
      </c>
      <c r="E23" s="48">
        <v>0</v>
      </c>
      <c r="F23" s="48">
        <f t="shared" si="0"/>
        <v>11.93</v>
      </c>
      <c r="G23" s="48">
        <v>0</v>
      </c>
      <c r="H23" s="48">
        <v>0</v>
      </c>
      <c r="I23" s="48">
        <v>0</v>
      </c>
      <c r="J23" s="134">
        <v>0</v>
      </c>
      <c r="K23" s="396">
        <f t="shared" si="1"/>
        <v>2.08</v>
      </c>
      <c r="L23" s="48">
        <f t="shared" si="1"/>
        <v>0</v>
      </c>
      <c r="M23" s="48">
        <f t="shared" si="1"/>
        <v>1.34</v>
      </c>
      <c r="N23" s="48">
        <v>0</v>
      </c>
      <c r="O23" s="48">
        <v>0</v>
      </c>
      <c r="P23" s="48">
        <v>0</v>
      </c>
      <c r="Q23" s="127">
        <v>0</v>
      </c>
      <c r="R23" s="133">
        <f>R24</f>
        <v>4.61</v>
      </c>
      <c r="S23" s="47">
        <v>0</v>
      </c>
      <c r="T23" s="48">
        <f>T24</f>
        <v>5.739999999999998</v>
      </c>
      <c r="U23" s="48">
        <v>0</v>
      </c>
      <c r="V23" s="48">
        <v>0</v>
      </c>
      <c r="W23" s="48">
        <v>0</v>
      </c>
      <c r="X23" s="134">
        <v>0</v>
      </c>
      <c r="Y23" s="396">
        <f>Y24</f>
        <v>1.6</v>
      </c>
      <c r="Z23" s="48">
        <v>0</v>
      </c>
      <c r="AA23" s="48">
        <v>0</v>
      </c>
      <c r="AB23" s="48">
        <v>0</v>
      </c>
      <c r="AC23" s="48">
        <v>0</v>
      </c>
      <c r="AD23" s="48">
        <v>0</v>
      </c>
      <c r="AE23" s="127">
        <v>0</v>
      </c>
      <c r="AF23" s="133">
        <f t="shared" si="2"/>
        <v>6.530000000000001</v>
      </c>
      <c r="AG23" s="48">
        <f t="shared" si="2"/>
        <v>0</v>
      </c>
      <c r="AH23" s="48">
        <f t="shared" si="2"/>
        <v>4.85</v>
      </c>
      <c r="AI23" s="48">
        <v>0</v>
      </c>
      <c r="AJ23" s="48">
        <v>0</v>
      </c>
      <c r="AK23" s="48">
        <v>0</v>
      </c>
      <c r="AL23" s="134">
        <v>0</v>
      </c>
      <c r="AM23" s="396">
        <f t="shared" si="3"/>
        <v>14.820000000000007</v>
      </c>
      <c r="AN23" s="48">
        <f t="shared" si="3"/>
        <v>0</v>
      </c>
      <c r="AO23" s="48">
        <f t="shared" si="3"/>
        <v>11.93</v>
      </c>
      <c r="AP23" s="48">
        <v>0</v>
      </c>
      <c r="AQ23" s="48">
        <v>0</v>
      </c>
      <c r="AR23" s="48">
        <v>0</v>
      </c>
      <c r="AS23" s="48">
        <v>0</v>
      </c>
    </row>
    <row r="24" spans="1:45" ht="42.75">
      <c r="A24" s="39" t="s">
        <v>98</v>
      </c>
      <c r="B24" s="43" t="s">
        <v>144</v>
      </c>
      <c r="C24" s="136"/>
      <c r="D24" s="133">
        <f>D25+D26+D27+D28+D29+D30+D31+D32+D33+D34+D35+D36+D37+D38+D39+D40+D41+D42+D43+D44+D45+D46+D47+D48+D49+D50+D51+D52+D53+D54+D55+D56+D57+D58+D59+D60+D61+D62+D63+D64+D65+D66</f>
        <v>13.320000000000002</v>
      </c>
      <c r="E24" s="48">
        <v>0</v>
      </c>
      <c r="F24" s="48">
        <f>F25+F26+F27+F28+F29+F30+F31+F32+F33+F34+F35+F36+F37+F38+F39+F40+F41+F42+F43+F44+F45+F46+F47+F48+F49+F50+F51+F52+F53+F54+F55+F56+F57+F58+F59+F60+F61+F62+F63+F64+F65+F66</f>
        <v>11.93</v>
      </c>
      <c r="G24" s="48">
        <v>0</v>
      </c>
      <c r="H24" s="48">
        <v>0</v>
      </c>
      <c r="I24" s="48">
        <v>0</v>
      </c>
      <c r="J24" s="134">
        <v>0</v>
      </c>
      <c r="K24" s="396">
        <f>K25+K26+K27+K28+K29+K30+K31+K32+K33+K34+K35+K36+K37+K38+K39+K40+K41+K42+K43+K44+K45+K46+K47+K48+K49+K50+K51+K52+K53+K54+K55+K56+K57+K58+K59+K60+K61+K62+K63+K64+K65+K66</f>
        <v>2.08</v>
      </c>
      <c r="L24" s="48">
        <f>L25+L26+L27+L28+L29+L30+L31+L32+L33+L34+L35+L36+L37+L38+L39+L40+L41+L42+L43+L44+L45+L46+L47+L48+L49+L50+L51+L52+L53+L54+L55+L56+L57+L58+L59+L60+L61+L62+L63+L64+L65+L66</f>
        <v>0</v>
      </c>
      <c r="M24" s="48">
        <f>M25+M26+M27+M28+M29+M30+M31+M32+M33+M34+M35+M36+M37+M38+M39+M40+M41+M42+M43+M44+M45+M46+M47+M48+M49+M50+M51+M52+M53+M54+M55+M56+M57+M58+M59+M60+M61+M62+M63+M64+M65+M66</f>
        <v>1.34</v>
      </c>
      <c r="N24" s="48">
        <v>0</v>
      </c>
      <c r="O24" s="48">
        <v>0</v>
      </c>
      <c r="P24" s="48">
        <v>0</v>
      </c>
      <c r="Q24" s="127">
        <v>0</v>
      </c>
      <c r="R24" s="133">
        <f>R25+R26+R27+R28+R29+R30+R31+R32+R33+R34+R35+R36+R37+R38+R39+R40+R41+R42+R43+R44+R45+R46+R47+R48+R49+R50+R51+R52+R53+R54+R55+R56+R57+R58+R59+R60+R61+R62+R63+R64+R65+R66</f>
        <v>4.61</v>
      </c>
      <c r="S24" s="47">
        <v>0</v>
      </c>
      <c r="T24" s="48">
        <f>T25+T26+T27+T28+T29+T30+T31+T32+T33+T34+T35+T36+T37+T38+T39+T40+T41+T42+T43+T44+T45+T46+T47+T48+T49+T50+T51+T52+T53+T54+T55+T56+T57+T58+T59+T60+T61+T62+T63+T64+T65+T66</f>
        <v>5.739999999999998</v>
      </c>
      <c r="U24" s="48">
        <v>0</v>
      </c>
      <c r="V24" s="48">
        <v>0</v>
      </c>
      <c r="W24" s="48">
        <v>0</v>
      </c>
      <c r="X24" s="134">
        <v>0</v>
      </c>
      <c r="Y24" s="396">
        <f>Y25+Y26+Y27+Y28+Y29+Y30+Y31+Y32+Y33+Y34+Y35+Y36+Y37+Y38+Y39+Y40+Y41+Y42+Y43+Y44+Y45+Y46+Y47+Y48+Y49+Y50+Y51+Y52+Y53+Y54+Y55+Y56+Y57+Y58+Y59+Y60+Y61+Y62+Y63+Y64+Y65+Y66</f>
        <v>1.6</v>
      </c>
      <c r="Z24" s="48">
        <v>0</v>
      </c>
      <c r="AA24" s="48">
        <v>0</v>
      </c>
      <c r="AB24" s="48">
        <v>0</v>
      </c>
      <c r="AC24" s="48">
        <v>0</v>
      </c>
      <c r="AD24" s="48">
        <v>0</v>
      </c>
      <c r="AE24" s="127">
        <v>0</v>
      </c>
      <c r="AF24" s="133">
        <f>AF25+AF26+AF27+AF28+AF29+AF30+AF31+AF32+AF33+AF34+AF35+AF36+AF37+AF38+AF39+AF40+AF41+AF42+AF43+AF44+AF45+AF46+AF47+AF48+AF49+AF50+AF51+AF52+AF53+AF54+AF55+AF56+AF57+AF58+AF59+AF60+AF61+AF62+AF63+AF64+AF65+AF66</f>
        <v>6.530000000000001</v>
      </c>
      <c r="AG24" s="48">
        <f>AG25+AG26+AG27+AG28+AG29+AG30+AG31+AG32+AG33+AG34+AG35+AG36+AG37+AG38+AG39+AG40+AG41+AG42+AG43+AG44+AG45+AG46+AG47+AG48+AG49+AG50+AG51+AG52+AG53+AG54+AG55+AG56+AG57+AG58+AG59+AG60+AG61+AG62+AG63+AG64+AG65+AG66</f>
        <v>0</v>
      </c>
      <c r="AH24" s="48">
        <f>AH25+AH26+AH27+AH28+AH29+AH30+AH31+AH32+AH33+AH34+AH35+AH36+AH37+AH38+AH39+AH40+AH41+AH42+AH43+AH44+AH45+AH46+AH47+AH48+AH49+AH50+AH51+AH52+AH53+AH54+AH55+AH56+AH57+AH58+AH59+AH60+AH61+AH62+AH63+AH64+AH65+AH66</f>
        <v>4.85</v>
      </c>
      <c r="AI24" s="48">
        <v>0</v>
      </c>
      <c r="AJ24" s="48">
        <v>0</v>
      </c>
      <c r="AK24" s="48">
        <v>0</v>
      </c>
      <c r="AL24" s="134">
        <v>0</v>
      </c>
      <c r="AM24" s="396">
        <f>AM25+AM26+AM27+AM28+AM29+AM30+AM31+AM32+AM33+AM34+AM35+AM36+AM37+AM38+AM39+AM40+AM41+AM42+AM43+AM44+AM45+AM46+AM47+AM48+AM49+AM50+AM51+AM52+AM53+AM54+AM55+AM56+AM57+AM58+AM59+AM60+AM61+AM62+AM63+AM64+AM65+AM66</f>
        <v>14.820000000000007</v>
      </c>
      <c r="AN24" s="48">
        <f>AN25+AN26+AN27+AN28+AN29+AN30+AN31+AN32+AN33+AN34+AN35+AN36+AN37+AN38+AN39+AN40+AN41+AN42+AN43+AN44+AN45+AN46+AN47+AN48+AN49+AN50+AN51+AN52+AN53+AN54+AN55+AN56+AN57+AN58+AN59+AN60+AN61+AN62+AN63+AN64+AN65+AN66</f>
        <v>0</v>
      </c>
      <c r="AO24" s="48">
        <f>AO25+AO26+AO27+AO28+AO29+AO30+AO31+AO32+AO33+AO34+AO35+AO36+AO37+AO38+AO39+AO40+AO41+AO42+AO43+AO44+AO45+AO46+AO47+AO48+AO49+AO50+AO51+AO52+AO53+AO54+AO55+AO56+AO57+AO58+AO59+AO60+AO61+AO62+AO63+AO64+AO65+AO66</f>
        <v>11.93</v>
      </c>
      <c r="AP24" s="48">
        <v>0</v>
      </c>
      <c r="AQ24" s="48">
        <v>0</v>
      </c>
      <c r="AR24" s="48">
        <v>0</v>
      </c>
      <c r="AS24" s="48">
        <v>0</v>
      </c>
    </row>
    <row r="25" spans="1:45" s="138" customFormat="1" ht="90">
      <c r="A25" s="273" t="s">
        <v>98</v>
      </c>
      <c r="B25" s="274" t="s">
        <v>316</v>
      </c>
      <c r="C25" s="298" t="s">
        <v>346</v>
      </c>
      <c r="D25" s="372">
        <v>0.63</v>
      </c>
      <c r="E25" s="275">
        <v>0</v>
      </c>
      <c r="F25" s="275">
        <v>0.31</v>
      </c>
      <c r="G25" s="275">
        <v>0</v>
      </c>
      <c r="H25" s="275">
        <v>0</v>
      </c>
      <c r="I25" s="275">
        <v>0</v>
      </c>
      <c r="J25" s="300">
        <v>0</v>
      </c>
      <c r="K25" s="397">
        <v>0.25</v>
      </c>
      <c r="L25" s="125">
        <v>0</v>
      </c>
      <c r="M25" s="275">
        <v>0.31</v>
      </c>
      <c r="N25" s="275">
        <v>0</v>
      </c>
      <c r="O25" s="275">
        <v>0</v>
      </c>
      <c r="P25" s="275">
        <v>0</v>
      </c>
      <c r="Q25" s="302">
        <v>0</v>
      </c>
      <c r="R25" s="299">
        <v>0</v>
      </c>
      <c r="S25" s="275">
        <v>0</v>
      </c>
      <c r="T25" s="275">
        <v>0</v>
      </c>
      <c r="U25" s="275">
        <v>0</v>
      </c>
      <c r="V25" s="275">
        <v>0</v>
      </c>
      <c r="W25" s="275">
        <v>0</v>
      </c>
      <c r="X25" s="300">
        <v>0</v>
      </c>
      <c r="Y25" s="301">
        <v>0</v>
      </c>
      <c r="Z25" s="275">
        <v>0</v>
      </c>
      <c r="AA25" s="275">
        <v>0</v>
      </c>
      <c r="AB25" s="275">
        <v>0</v>
      </c>
      <c r="AC25" s="275">
        <v>0</v>
      </c>
      <c r="AD25" s="275">
        <v>0</v>
      </c>
      <c r="AE25" s="302">
        <v>0</v>
      </c>
      <c r="AF25" s="299">
        <v>0</v>
      </c>
      <c r="AG25" s="275">
        <v>0</v>
      </c>
      <c r="AH25" s="275">
        <v>0</v>
      </c>
      <c r="AI25" s="275">
        <v>0</v>
      </c>
      <c r="AJ25" s="275">
        <v>0</v>
      </c>
      <c r="AK25" s="275">
        <v>0</v>
      </c>
      <c r="AL25" s="300">
        <v>0</v>
      </c>
      <c r="AM25" s="301">
        <f>AF25+Y25+R25+K25</f>
        <v>0.25</v>
      </c>
      <c r="AN25" s="275">
        <f aca="true" t="shared" si="4" ref="AN25:AS25">AG25+Z25+S25+L25</f>
        <v>0</v>
      </c>
      <c r="AO25" s="275">
        <f t="shared" si="4"/>
        <v>0.31</v>
      </c>
      <c r="AP25" s="275">
        <f t="shared" si="4"/>
        <v>0</v>
      </c>
      <c r="AQ25" s="275">
        <f t="shared" si="4"/>
        <v>0</v>
      </c>
      <c r="AR25" s="275">
        <f t="shared" si="4"/>
        <v>0</v>
      </c>
      <c r="AS25" s="275">
        <f t="shared" si="4"/>
        <v>0</v>
      </c>
    </row>
    <row r="26" spans="1:45" s="138" customFormat="1" ht="105">
      <c r="A26" s="273" t="s">
        <v>98</v>
      </c>
      <c r="B26" s="274" t="s">
        <v>317</v>
      </c>
      <c r="C26" s="298" t="s">
        <v>347</v>
      </c>
      <c r="D26" s="372">
        <v>0.25</v>
      </c>
      <c r="E26" s="275">
        <v>0</v>
      </c>
      <c r="F26" s="275">
        <v>0.25</v>
      </c>
      <c r="G26" s="275">
        <v>0</v>
      </c>
      <c r="H26" s="275">
        <v>0</v>
      </c>
      <c r="I26" s="275">
        <v>0</v>
      </c>
      <c r="J26" s="300">
        <v>0</v>
      </c>
      <c r="K26" s="397">
        <v>0.4</v>
      </c>
      <c r="L26" s="125">
        <v>0</v>
      </c>
      <c r="M26" s="275">
        <v>0.25</v>
      </c>
      <c r="N26" s="275">
        <v>0</v>
      </c>
      <c r="O26" s="275">
        <v>0</v>
      </c>
      <c r="P26" s="275">
        <v>0</v>
      </c>
      <c r="Q26" s="302">
        <v>0</v>
      </c>
      <c r="R26" s="299">
        <v>0</v>
      </c>
      <c r="S26" s="275">
        <v>0</v>
      </c>
      <c r="T26" s="275">
        <v>0</v>
      </c>
      <c r="U26" s="275">
        <v>0</v>
      </c>
      <c r="V26" s="275">
        <v>0</v>
      </c>
      <c r="W26" s="275">
        <v>0</v>
      </c>
      <c r="X26" s="300">
        <v>0</v>
      </c>
      <c r="Y26" s="301">
        <v>0</v>
      </c>
      <c r="Z26" s="275">
        <v>0</v>
      </c>
      <c r="AA26" s="275">
        <v>0</v>
      </c>
      <c r="AB26" s="275">
        <v>0</v>
      </c>
      <c r="AC26" s="275">
        <v>0</v>
      </c>
      <c r="AD26" s="275">
        <v>0</v>
      </c>
      <c r="AE26" s="302">
        <v>0</v>
      </c>
      <c r="AF26" s="299">
        <v>0</v>
      </c>
      <c r="AG26" s="275">
        <v>0</v>
      </c>
      <c r="AH26" s="275">
        <v>0</v>
      </c>
      <c r="AI26" s="275">
        <v>0</v>
      </c>
      <c r="AJ26" s="275">
        <v>0</v>
      </c>
      <c r="AK26" s="275">
        <v>0</v>
      </c>
      <c r="AL26" s="300">
        <v>0</v>
      </c>
      <c r="AM26" s="301">
        <f aca="true" t="shared" si="5" ref="AM26:AM81">AF26+Y26+R26+K26</f>
        <v>0.4</v>
      </c>
      <c r="AN26" s="275">
        <f aca="true" t="shared" si="6" ref="AN26:AN81">AG26+Z26+S26+L26</f>
        <v>0</v>
      </c>
      <c r="AO26" s="275">
        <f aca="true" t="shared" si="7" ref="AO26:AO81">AH26+AA26+T26+M26</f>
        <v>0.25</v>
      </c>
      <c r="AP26" s="275">
        <f aca="true" t="shared" si="8" ref="AP26:AP81">AI26+AB26+U26+N26</f>
        <v>0</v>
      </c>
      <c r="AQ26" s="275">
        <f aca="true" t="shared" si="9" ref="AQ26:AQ81">AJ26+AC26+V26+O26</f>
        <v>0</v>
      </c>
      <c r="AR26" s="275">
        <f aca="true" t="shared" si="10" ref="AR26:AR81">AK26+AD26+W26+P26</f>
        <v>0</v>
      </c>
      <c r="AS26" s="275">
        <f aca="true" t="shared" si="11" ref="AS26:AS81">AL26+AE26+X26+Q26</f>
        <v>0</v>
      </c>
    </row>
    <row r="27" spans="1:45" s="138" customFormat="1" ht="120">
      <c r="A27" s="273" t="s">
        <v>98</v>
      </c>
      <c r="B27" s="274" t="s">
        <v>318</v>
      </c>
      <c r="C27" s="298" t="s">
        <v>348</v>
      </c>
      <c r="D27" s="372">
        <v>0.4</v>
      </c>
      <c r="E27" s="275">
        <v>0</v>
      </c>
      <c r="F27" s="275">
        <v>0.25</v>
      </c>
      <c r="G27" s="275">
        <v>0</v>
      </c>
      <c r="H27" s="275">
        <v>0</v>
      </c>
      <c r="I27" s="275">
        <v>0</v>
      </c>
      <c r="J27" s="300">
        <v>0</v>
      </c>
      <c r="K27" s="397">
        <v>0.63</v>
      </c>
      <c r="L27" s="125">
        <v>0</v>
      </c>
      <c r="M27" s="275">
        <v>0.25</v>
      </c>
      <c r="N27" s="275">
        <v>0</v>
      </c>
      <c r="O27" s="275">
        <v>0</v>
      </c>
      <c r="P27" s="275">
        <v>0</v>
      </c>
      <c r="Q27" s="302">
        <v>0</v>
      </c>
      <c r="R27" s="299">
        <v>0</v>
      </c>
      <c r="S27" s="275">
        <v>0</v>
      </c>
      <c r="T27" s="275">
        <v>0</v>
      </c>
      <c r="U27" s="275">
        <v>0</v>
      </c>
      <c r="V27" s="275">
        <v>0</v>
      </c>
      <c r="W27" s="275">
        <v>0</v>
      </c>
      <c r="X27" s="300">
        <v>0</v>
      </c>
      <c r="Y27" s="301">
        <v>0</v>
      </c>
      <c r="Z27" s="275">
        <v>0</v>
      </c>
      <c r="AA27" s="275">
        <v>0</v>
      </c>
      <c r="AB27" s="275">
        <v>0</v>
      </c>
      <c r="AC27" s="275">
        <v>0</v>
      </c>
      <c r="AD27" s="275">
        <v>0</v>
      </c>
      <c r="AE27" s="302">
        <v>0</v>
      </c>
      <c r="AF27" s="299">
        <v>0</v>
      </c>
      <c r="AG27" s="275">
        <v>0</v>
      </c>
      <c r="AH27" s="275">
        <v>0</v>
      </c>
      <c r="AI27" s="275">
        <v>0</v>
      </c>
      <c r="AJ27" s="275">
        <v>0</v>
      </c>
      <c r="AK27" s="275">
        <v>0</v>
      </c>
      <c r="AL27" s="300">
        <v>0</v>
      </c>
      <c r="AM27" s="301">
        <f t="shared" si="5"/>
        <v>0.63</v>
      </c>
      <c r="AN27" s="275">
        <f t="shared" si="6"/>
        <v>0</v>
      </c>
      <c r="AO27" s="275">
        <f t="shared" si="7"/>
        <v>0.25</v>
      </c>
      <c r="AP27" s="275">
        <f t="shared" si="8"/>
        <v>0</v>
      </c>
      <c r="AQ27" s="275">
        <f t="shared" si="9"/>
        <v>0</v>
      </c>
      <c r="AR27" s="275">
        <f t="shared" si="10"/>
        <v>0</v>
      </c>
      <c r="AS27" s="275">
        <f t="shared" si="11"/>
        <v>0</v>
      </c>
    </row>
    <row r="28" spans="1:45" s="138" customFormat="1" ht="135">
      <c r="A28" s="273" t="s">
        <v>98</v>
      </c>
      <c r="B28" s="274" t="s">
        <v>319</v>
      </c>
      <c r="C28" s="298" t="s">
        <v>349</v>
      </c>
      <c r="D28" s="372">
        <v>0.25</v>
      </c>
      <c r="E28" s="275">
        <v>0</v>
      </c>
      <c r="F28" s="275">
        <v>0.22</v>
      </c>
      <c r="G28" s="275">
        <v>0</v>
      </c>
      <c r="H28" s="275">
        <v>0</v>
      </c>
      <c r="I28" s="275">
        <v>0</v>
      </c>
      <c r="J28" s="300">
        <v>0</v>
      </c>
      <c r="K28" s="397">
        <v>0.4</v>
      </c>
      <c r="L28" s="125">
        <v>0</v>
      </c>
      <c r="M28" s="275">
        <v>0.22</v>
      </c>
      <c r="N28" s="275">
        <v>0</v>
      </c>
      <c r="O28" s="275">
        <v>0</v>
      </c>
      <c r="P28" s="275">
        <v>0</v>
      </c>
      <c r="Q28" s="302">
        <v>0</v>
      </c>
      <c r="R28" s="299">
        <v>0</v>
      </c>
      <c r="S28" s="275">
        <v>0</v>
      </c>
      <c r="T28" s="275">
        <v>0</v>
      </c>
      <c r="U28" s="275">
        <v>0</v>
      </c>
      <c r="V28" s="275">
        <v>0</v>
      </c>
      <c r="W28" s="275">
        <v>0</v>
      </c>
      <c r="X28" s="300">
        <v>0</v>
      </c>
      <c r="Y28" s="301">
        <v>0</v>
      </c>
      <c r="Z28" s="275">
        <v>0</v>
      </c>
      <c r="AA28" s="275">
        <v>0</v>
      </c>
      <c r="AB28" s="275">
        <v>0</v>
      </c>
      <c r="AC28" s="275">
        <v>0</v>
      </c>
      <c r="AD28" s="275">
        <v>0</v>
      </c>
      <c r="AE28" s="302">
        <v>0</v>
      </c>
      <c r="AF28" s="299">
        <v>0</v>
      </c>
      <c r="AG28" s="275">
        <v>0</v>
      </c>
      <c r="AH28" s="275">
        <v>0</v>
      </c>
      <c r="AI28" s="275">
        <v>0</v>
      </c>
      <c r="AJ28" s="275">
        <v>0</v>
      </c>
      <c r="AK28" s="275">
        <v>0</v>
      </c>
      <c r="AL28" s="300">
        <v>0</v>
      </c>
      <c r="AM28" s="301">
        <f t="shared" si="5"/>
        <v>0.4</v>
      </c>
      <c r="AN28" s="275">
        <f t="shared" si="6"/>
        <v>0</v>
      </c>
      <c r="AO28" s="275">
        <f t="shared" si="7"/>
        <v>0.22</v>
      </c>
      <c r="AP28" s="275">
        <f t="shared" si="8"/>
        <v>0</v>
      </c>
      <c r="AQ28" s="275">
        <f t="shared" si="9"/>
        <v>0</v>
      </c>
      <c r="AR28" s="275">
        <f t="shared" si="10"/>
        <v>0</v>
      </c>
      <c r="AS28" s="275">
        <f t="shared" si="11"/>
        <v>0</v>
      </c>
    </row>
    <row r="29" spans="1:45" s="138" customFormat="1" ht="105">
      <c r="A29" s="273" t="s">
        <v>98</v>
      </c>
      <c r="B29" s="274" t="s">
        <v>320</v>
      </c>
      <c r="C29" s="298" t="s">
        <v>350</v>
      </c>
      <c r="D29" s="372">
        <v>0.25</v>
      </c>
      <c r="E29" s="275">
        <v>0</v>
      </c>
      <c r="F29" s="275">
        <v>0.31</v>
      </c>
      <c r="G29" s="275">
        <v>0</v>
      </c>
      <c r="H29" s="275">
        <v>0</v>
      </c>
      <c r="I29" s="275">
        <v>0</v>
      </c>
      <c r="J29" s="300">
        <v>0</v>
      </c>
      <c r="K29" s="397">
        <v>0.4</v>
      </c>
      <c r="L29" s="125">
        <v>0</v>
      </c>
      <c r="M29" s="125">
        <v>0.31</v>
      </c>
      <c r="N29" s="275">
        <v>0</v>
      </c>
      <c r="O29" s="275">
        <v>0</v>
      </c>
      <c r="P29" s="275">
        <v>0</v>
      </c>
      <c r="Q29" s="302">
        <v>0</v>
      </c>
      <c r="R29" s="299">
        <v>0</v>
      </c>
      <c r="S29" s="275">
        <v>0</v>
      </c>
      <c r="T29" s="275">
        <v>0</v>
      </c>
      <c r="U29" s="275">
        <v>0</v>
      </c>
      <c r="V29" s="275">
        <v>0</v>
      </c>
      <c r="W29" s="275">
        <v>0</v>
      </c>
      <c r="X29" s="300">
        <v>0</v>
      </c>
      <c r="Y29" s="301">
        <v>0</v>
      </c>
      <c r="Z29" s="275">
        <v>0</v>
      </c>
      <c r="AA29" s="275">
        <v>0</v>
      </c>
      <c r="AB29" s="275">
        <v>0</v>
      </c>
      <c r="AC29" s="275">
        <v>0</v>
      </c>
      <c r="AD29" s="275">
        <v>0</v>
      </c>
      <c r="AE29" s="302">
        <v>0</v>
      </c>
      <c r="AF29" s="299">
        <v>0</v>
      </c>
      <c r="AG29" s="275">
        <v>0</v>
      </c>
      <c r="AH29" s="275">
        <v>0</v>
      </c>
      <c r="AI29" s="275">
        <v>0</v>
      </c>
      <c r="AJ29" s="275">
        <v>0</v>
      </c>
      <c r="AK29" s="275">
        <v>0</v>
      </c>
      <c r="AL29" s="300">
        <v>0</v>
      </c>
      <c r="AM29" s="301">
        <f t="shared" si="5"/>
        <v>0.4</v>
      </c>
      <c r="AN29" s="275">
        <f t="shared" si="6"/>
        <v>0</v>
      </c>
      <c r="AO29" s="275">
        <f t="shared" si="7"/>
        <v>0.31</v>
      </c>
      <c r="AP29" s="275">
        <f t="shared" si="8"/>
        <v>0</v>
      </c>
      <c r="AQ29" s="275">
        <f t="shared" si="9"/>
        <v>0</v>
      </c>
      <c r="AR29" s="275">
        <f t="shared" si="10"/>
        <v>0</v>
      </c>
      <c r="AS29" s="275">
        <f t="shared" si="11"/>
        <v>0</v>
      </c>
    </row>
    <row r="30" spans="1:45" s="138" customFormat="1" ht="90">
      <c r="A30" s="277" t="s">
        <v>98</v>
      </c>
      <c r="B30" s="278" t="s">
        <v>280</v>
      </c>
      <c r="C30" s="304" t="s">
        <v>351</v>
      </c>
      <c r="D30" s="372">
        <v>0.1</v>
      </c>
      <c r="E30" s="275">
        <v>0</v>
      </c>
      <c r="F30" s="275">
        <v>0.31</v>
      </c>
      <c r="G30" s="275">
        <v>0</v>
      </c>
      <c r="H30" s="275">
        <v>0</v>
      </c>
      <c r="I30" s="275">
        <v>0</v>
      </c>
      <c r="J30" s="300">
        <v>0</v>
      </c>
      <c r="K30" s="270">
        <v>0</v>
      </c>
      <c r="L30" s="125">
        <v>0</v>
      </c>
      <c r="M30" s="125">
        <v>0</v>
      </c>
      <c r="N30" s="275">
        <v>0</v>
      </c>
      <c r="O30" s="275">
        <v>0</v>
      </c>
      <c r="P30" s="275">
        <v>0</v>
      </c>
      <c r="Q30" s="302">
        <v>0</v>
      </c>
      <c r="R30" s="417">
        <v>0.16</v>
      </c>
      <c r="S30" s="275">
        <v>0</v>
      </c>
      <c r="T30" s="275">
        <v>0.31</v>
      </c>
      <c r="U30" s="275">
        <v>0</v>
      </c>
      <c r="V30" s="275">
        <v>0</v>
      </c>
      <c r="W30" s="275">
        <v>0</v>
      </c>
      <c r="X30" s="300">
        <v>0</v>
      </c>
      <c r="Y30" s="301">
        <v>0</v>
      </c>
      <c r="Z30" s="275">
        <v>0</v>
      </c>
      <c r="AA30" s="275">
        <v>0</v>
      </c>
      <c r="AB30" s="275">
        <v>0</v>
      </c>
      <c r="AC30" s="275">
        <v>0</v>
      </c>
      <c r="AD30" s="275">
        <v>0</v>
      </c>
      <c r="AE30" s="302">
        <v>0</v>
      </c>
      <c r="AF30" s="299">
        <v>0</v>
      </c>
      <c r="AG30" s="275">
        <v>0</v>
      </c>
      <c r="AH30" s="275">
        <v>0</v>
      </c>
      <c r="AI30" s="275">
        <v>0</v>
      </c>
      <c r="AJ30" s="275">
        <v>0</v>
      </c>
      <c r="AK30" s="275">
        <v>0</v>
      </c>
      <c r="AL30" s="300">
        <v>0</v>
      </c>
      <c r="AM30" s="301">
        <f t="shared" si="5"/>
        <v>0.16</v>
      </c>
      <c r="AN30" s="275">
        <f t="shared" si="6"/>
        <v>0</v>
      </c>
      <c r="AO30" s="275">
        <f t="shared" si="7"/>
        <v>0.31</v>
      </c>
      <c r="AP30" s="275">
        <f t="shared" si="8"/>
        <v>0</v>
      </c>
      <c r="AQ30" s="275">
        <f t="shared" si="9"/>
        <v>0</v>
      </c>
      <c r="AR30" s="275">
        <f t="shared" si="10"/>
        <v>0</v>
      </c>
      <c r="AS30" s="275">
        <f t="shared" si="11"/>
        <v>0</v>
      </c>
    </row>
    <row r="31" spans="1:45" s="138" customFormat="1" ht="90">
      <c r="A31" s="273" t="s">
        <v>98</v>
      </c>
      <c r="B31" s="278" t="s">
        <v>281</v>
      </c>
      <c r="C31" s="298" t="s">
        <v>352</v>
      </c>
      <c r="D31" s="372">
        <v>0.1</v>
      </c>
      <c r="E31" s="275">
        <v>0</v>
      </c>
      <c r="F31" s="275">
        <v>0.31</v>
      </c>
      <c r="G31" s="275">
        <v>0</v>
      </c>
      <c r="H31" s="275">
        <v>0</v>
      </c>
      <c r="I31" s="275">
        <v>0</v>
      </c>
      <c r="J31" s="300">
        <v>0</v>
      </c>
      <c r="K31" s="270">
        <v>0</v>
      </c>
      <c r="L31" s="125">
        <v>0</v>
      </c>
      <c r="M31" s="125">
        <v>0</v>
      </c>
      <c r="N31" s="275">
        <v>0</v>
      </c>
      <c r="O31" s="275">
        <v>0</v>
      </c>
      <c r="P31" s="275">
        <v>0</v>
      </c>
      <c r="Q31" s="302">
        <v>0</v>
      </c>
      <c r="R31" s="417">
        <v>0.16</v>
      </c>
      <c r="S31" s="275">
        <v>0</v>
      </c>
      <c r="T31" s="275">
        <v>0.31</v>
      </c>
      <c r="U31" s="275">
        <v>0</v>
      </c>
      <c r="V31" s="275">
        <v>0</v>
      </c>
      <c r="W31" s="275">
        <v>0</v>
      </c>
      <c r="X31" s="300">
        <v>0</v>
      </c>
      <c r="Y31" s="301">
        <v>0</v>
      </c>
      <c r="Z31" s="275">
        <v>0</v>
      </c>
      <c r="AA31" s="275">
        <v>0</v>
      </c>
      <c r="AB31" s="275">
        <v>0</v>
      </c>
      <c r="AC31" s="275">
        <v>0</v>
      </c>
      <c r="AD31" s="275">
        <v>0</v>
      </c>
      <c r="AE31" s="302">
        <v>0</v>
      </c>
      <c r="AF31" s="299">
        <v>0</v>
      </c>
      <c r="AG31" s="275">
        <v>0</v>
      </c>
      <c r="AH31" s="275">
        <v>0</v>
      </c>
      <c r="AI31" s="275">
        <v>0</v>
      </c>
      <c r="AJ31" s="275">
        <v>0</v>
      </c>
      <c r="AK31" s="275">
        <v>0</v>
      </c>
      <c r="AL31" s="300">
        <v>0</v>
      </c>
      <c r="AM31" s="301">
        <f t="shared" si="5"/>
        <v>0.16</v>
      </c>
      <c r="AN31" s="275">
        <f t="shared" si="6"/>
        <v>0</v>
      </c>
      <c r="AO31" s="275">
        <f t="shared" si="7"/>
        <v>0.31</v>
      </c>
      <c r="AP31" s="275">
        <f t="shared" si="8"/>
        <v>0</v>
      </c>
      <c r="AQ31" s="275">
        <f t="shared" si="9"/>
        <v>0</v>
      </c>
      <c r="AR31" s="275">
        <f t="shared" si="10"/>
        <v>0</v>
      </c>
      <c r="AS31" s="275">
        <f t="shared" si="11"/>
        <v>0</v>
      </c>
    </row>
    <row r="32" spans="1:45" s="138" customFormat="1" ht="90">
      <c r="A32" s="273" t="s">
        <v>98</v>
      </c>
      <c r="B32" s="278" t="s">
        <v>282</v>
      </c>
      <c r="C32" s="298" t="s">
        <v>353</v>
      </c>
      <c r="D32" s="372">
        <v>0.1</v>
      </c>
      <c r="E32" s="275">
        <v>0</v>
      </c>
      <c r="F32" s="275">
        <v>0.31</v>
      </c>
      <c r="G32" s="275">
        <v>0</v>
      </c>
      <c r="H32" s="275">
        <v>0</v>
      </c>
      <c r="I32" s="275">
        <v>0</v>
      </c>
      <c r="J32" s="300">
        <v>0</v>
      </c>
      <c r="K32" s="270">
        <v>0</v>
      </c>
      <c r="L32" s="125">
        <v>0</v>
      </c>
      <c r="M32" s="125">
        <v>0</v>
      </c>
      <c r="N32" s="275">
        <v>0</v>
      </c>
      <c r="O32" s="275">
        <v>0</v>
      </c>
      <c r="P32" s="275">
        <v>0</v>
      </c>
      <c r="Q32" s="302">
        <v>0</v>
      </c>
      <c r="R32" s="417">
        <v>0.16</v>
      </c>
      <c r="S32" s="275">
        <v>0</v>
      </c>
      <c r="T32" s="275">
        <v>0.31</v>
      </c>
      <c r="U32" s="275">
        <v>0</v>
      </c>
      <c r="V32" s="275">
        <v>0</v>
      </c>
      <c r="W32" s="275">
        <v>0</v>
      </c>
      <c r="X32" s="300">
        <v>0</v>
      </c>
      <c r="Y32" s="301">
        <v>0</v>
      </c>
      <c r="Z32" s="275">
        <v>0</v>
      </c>
      <c r="AA32" s="275">
        <v>0</v>
      </c>
      <c r="AB32" s="275">
        <v>0</v>
      </c>
      <c r="AC32" s="275">
        <v>0</v>
      </c>
      <c r="AD32" s="275">
        <v>0</v>
      </c>
      <c r="AE32" s="302">
        <v>0</v>
      </c>
      <c r="AF32" s="299">
        <v>0</v>
      </c>
      <c r="AG32" s="275">
        <v>0</v>
      </c>
      <c r="AH32" s="275">
        <v>0</v>
      </c>
      <c r="AI32" s="275">
        <v>0</v>
      </c>
      <c r="AJ32" s="275">
        <v>0</v>
      </c>
      <c r="AK32" s="275">
        <v>0</v>
      </c>
      <c r="AL32" s="300">
        <v>0</v>
      </c>
      <c r="AM32" s="301">
        <f t="shared" si="5"/>
        <v>0.16</v>
      </c>
      <c r="AN32" s="275">
        <f t="shared" si="6"/>
        <v>0</v>
      </c>
      <c r="AO32" s="275">
        <f t="shared" si="7"/>
        <v>0.31</v>
      </c>
      <c r="AP32" s="275">
        <f t="shared" si="8"/>
        <v>0</v>
      </c>
      <c r="AQ32" s="275">
        <f t="shared" si="9"/>
        <v>0</v>
      </c>
      <c r="AR32" s="275">
        <f t="shared" si="10"/>
        <v>0</v>
      </c>
      <c r="AS32" s="275">
        <f t="shared" si="11"/>
        <v>0</v>
      </c>
    </row>
    <row r="33" spans="1:45" s="138" customFormat="1" ht="120">
      <c r="A33" s="273" t="s">
        <v>98</v>
      </c>
      <c r="B33" s="278" t="s">
        <v>401</v>
      </c>
      <c r="C33" s="298" t="s">
        <v>354</v>
      </c>
      <c r="D33" s="372">
        <v>0.4</v>
      </c>
      <c r="E33" s="275">
        <v>0</v>
      </c>
      <c r="F33" s="275">
        <v>0.31</v>
      </c>
      <c r="G33" s="275">
        <v>0</v>
      </c>
      <c r="H33" s="275">
        <v>0</v>
      </c>
      <c r="I33" s="275">
        <v>0</v>
      </c>
      <c r="J33" s="300">
        <v>0</v>
      </c>
      <c r="K33" s="270">
        <v>0</v>
      </c>
      <c r="L33" s="125">
        <v>0</v>
      </c>
      <c r="M33" s="125">
        <v>0</v>
      </c>
      <c r="N33" s="275">
        <v>0</v>
      </c>
      <c r="O33" s="275">
        <v>0</v>
      </c>
      <c r="P33" s="275">
        <v>0</v>
      </c>
      <c r="Q33" s="302">
        <v>0</v>
      </c>
      <c r="R33" s="417">
        <v>0.63</v>
      </c>
      <c r="S33" s="275">
        <v>0</v>
      </c>
      <c r="T33" s="275">
        <v>0.31</v>
      </c>
      <c r="U33" s="275">
        <v>0</v>
      </c>
      <c r="V33" s="275">
        <v>0</v>
      </c>
      <c r="W33" s="275">
        <v>0</v>
      </c>
      <c r="X33" s="300">
        <v>0</v>
      </c>
      <c r="Y33" s="301">
        <v>0</v>
      </c>
      <c r="Z33" s="275">
        <v>0</v>
      </c>
      <c r="AA33" s="275">
        <v>0</v>
      </c>
      <c r="AB33" s="275">
        <v>0</v>
      </c>
      <c r="AC33" s="275">
        <v>0</v>
      </c>
      <c r="AD33" s="275">
        <v>0</v>
      </c>
      <c r="AE33" s="302">
        <v>0</v>
      </c>
      <c r="AF33" s="299">
        <v>0</v>
      </c>
      <c r="AG33" s="275">
        <v>0</v>
      </c>
      <c r="AH33" s="275">
        <v>0</v>
      </c>
      <c r="AI33" s="275">
        <v>0</v>
      </c>
      <c r="AJ33" s="275">
        <v>0</v>
      </c>
      <c r="AK33" s="275">
        <v>0</v>
      </c>
      <c r="AL33" s="300">
        <v>0</v>
      </c>
      <c r="AM33" s="301">
        <f t="shared" si="5"/>
        <v>0.63</v>
      </c>
      <c r="AN33" s="275">
        <f t="shared" si="6"/>
        <v>0</v>
      </c>
      <c r="AO33" s="275">
        <f t="shared" si="7"/>
        <v>0.31</v>
      </c>
      <c r="AP33" s="275">
        <f t="shared" si="8"/>
        <v>0</v>
      </c>
      <c r="AQ33" s="275">
        <f t="shared" si="9"/>
        <v>0</v>
      </c>
      <c r="AR33" s="275">
        <f t="shared" si="10"/>
        <v>0</v>
      </c>
      <c r="AS33" s="275">
        <f t="shared" si="11"/>
        <v>0</v>
      </c>
    </row>
    <row r="34" spans="1:45" s="138" customFormat="1" ht="105">
      <c r="A34" s="273" t="s">
        <v>98</v>
      </c>
      <c r="B34" s="278" t="s">
        <v>283</v>
      </c>
      <c r="C34" s="298" t="s">
        <v>355</v>
      </c>
      <c r="D34" s="372">
        <v>0.25</v>
      </c>
      <c r="E34" s="275">
        <v>0</v>
      </c>
      <c r="F34" s="275">
        <v>0.31</v>
      </c>
      <c r="G34" s="275">
        <v>0</v>
      </c>
      <c r="H34" s="275">
        <v>0</v>
      </c>
      <c r="I34" s="275">
        <v>0</v>
      </c>
      <c r="J34" s="300">
        <v>0</v>
      </c>
      <c r="K34" s="270">
        <v>0</v>
      </c>
      <c r="L34" s="125">
        <v>0</v>
      </c>
      <c r="M34" s="125">
        <v>0</v>
      </c>
      <c r="N34" s="275">
        <v>0</v>
      </c>
      <c r="O34" s="275">
        <v>0</v>
      </c>
      <c r="P34" s="275">
        <v>0</v>
      </c>
      <c r="Q34" s="302">
        <v>0</v>
      </c>
      <c r="R34" s="417">
        <v>0.16</v>
      </c>
      <c r="S34" s="275">
        <v>0</v>
      </c>
      <c r="T34" s="275">
        <v>0.31</v>
      </c>
      <c r="U34" s="275">
        <v>0</v>
      </c>
      <c r="V34" s="275">
        <v>0</v>
      </c>
      <c r="W34" s="275">
        <v>0</v>
      </c>
      <c r="X34" s="300">
        <v>0</v>
      </c>
      <c r="Y34" s="301">
        <v>0</v>
      </c>
      <c r="Z34" s="275">
        <v>0</v>
      </c>
      <c r="AA34" s="275">
        <v>0</v>
      </c>
      <c r="AB34" s="275">
        <v>0</v>
      </c>
      <c r="AC34" s="275">
        <v>0</v>
      </c>
      <c r="AD34" s="275">
        <v>0</v>
      </c>
      <c r="AE34" s="302">
        <v>0</v>
      </c>
      <c r="AF34" s="299">
        <v>0</v>
      </c>
      <c r="AG34" s="275">
        <v>0</v>
      </c>
      <c r="AH34" s="275">
        <v>0</v>
      </c>
      <c r="AI34" s="275">
        <v>0</v>
      </c>
      <c r="AJ34" s="275">
        <v>0</v>
      </c>
      <c r="AK34" s="275">
        <v>0</v>
      </c>
      <c r="AL34" s="300">
        <v>0</v>
      </c>
      <c r="AM34" s="301">
        <f t="shared" si="5"/>
        <v>0.16</v>
      </c>
      <c r="AN34" s="275">
        <f t="shared" si="6"/>
        <v>0</v>
      </c>
      <c r="AO34" s="275">
        <f t="shared" si="7"/>
        <v>0.31</v>
      </c>
      <c r="AP34" s="275">
        <f t="shared" si="8"/>
        <v>0</v>
      </c>
      <c r="AQ34" s="275">
        <f t="shared" si="9"/>
        <v>0</v>
      </c>
      <c r="AR34" s="275">
        <f t="shared" si="10"/>
        <v>0</v>
      </c>
      <c r="AS34" s="275">
        <f t="shared" si="11"/>
        <v>0</v>
      </c>
    </row>
    <row r="35" spans="1:45" s="138" customFormat="1" ht="105">
      <c r="A35" s="273" t="s">
        <v>98</v>
      </c>
      <c r="B35" s="278" t="s">
        <v>284</v>
      </c>
      <c r="C35" s="298" t="s">
        <v>356</v>
      </c>
      <c r="D35" s="372">
        <v>0.16</v>
      </c>
      <c r="E35" s="275">
        <v>0</v>
      </c>
      <c r="F35" s="275">
        <v>0.31</v>
      </c>
      <c r="G35" s="275">
        <v>0</v>
      </c>
      <c r="H35" s="275">
        <v>0</v>
      </c>
      <c r="I35" s="275">
        <v>0</v>
      </c>
      <c r="J35" s="300">
        <v>0</v>
      </c>
      <c r="K35" s="270">
        <v>0</v>
      </c>
      <c r="L35" s="125">
        <v>0</v>
      </c>
      <c r="M35" s="125">
        <v>0</v>
      </c>
      <c r="N35" s="275">
        <v>0</v>
      </c>
      <c r="O35" s="275">
        <v>0</v>
      </c>
      <c r="P35" s="275">
        <v>0</v>
      </c>
      <c r="Q35" s="302">
        <v>0</v>
      </c>
      <c r="R35" s="418">
        <v>0.1</v>
      </c>
      <c r="S35" s="275">
        <v>0</v>
      </c>
      <c r="T35" s="275">
        <v>0.31</v>
      </c>
      <c r="U35" s="275">
        <v>0</v>
      </c>
      <c r="V35" s="275">
        <v>0</v>
      </c>
      <c r="W35" s="275">
        <v>0</v>
      </c>
      <c r="X35" s="300">
        <v>0</v>
      </c>
      <c r="Y35" s="301">
        <v>0</v>
      </c>
      <c r="Z35" s="275">
        <v>0</v>
      </c>
      <c r="AA35" s="275">
        <v>0</v>
      </c>
      <c r="AB35" s="275">
        <v>0</v>
      </c>
      <c r="AC35" s="275">
        <v>0</v>
      </c>
      <c r="AD35" s="275">
        <v>0</v>
      </c>
      <c r="AE35" s="302">
        <v>0</v>
      </c>
      <c r="AF35" s="299">
        <v>0</v>
      </c>
      <c r="AG35" s="275">
        <v>0</v>
      </c>
      <c r="AH35" s="275">
        <v>0</v>
      </c>
      <c r="AI35" s="275">
        <v>0</v>
      </c>
      <c r="AJ35" s="275">
        <v>0</v>
      </c>
      <c r="AK35" s="275">
        <v>0</v>
      </c>
      <c r="AL35" s="300">
        <v>0</v>
      </c>
      <c r="AM35" s="301">
        <f t="shared" si="5"/>
        <v>0.1</v>
      </c>
      <c r="AN35" s="275">
        <f t="shared" si="6"/>
        <v>0</v>
      </c>
      <c r="AO35" s="275">
        <f t="shared" si="7"/>
        <v>0.31</v>
      </c>
      <c r="AP35" s="275">
        <f t="shared" si="8"/>
        <v>0</v>
      </c>
      <c r="AQ35" s="275">
        <f t="shared" si="9"/>
        <v>0</v>
      </c>
      <c r="AR35" s="275">
        <f t="shared" si="10"/>
        <v>0</v>
      </c>
      <c r="AS35" s="275">
        <f t="shared" si="11"/>
        <v>0</v>
      </c>
    </row>
    <row r="36" spans="1:45" s="138" customFormat="1" ht="105">
      <c r="A36" s="273" t="s">
        <v>98</v>
      </c>
      <c r="B36" s="278" t="s">
        <v>285</v>
      </c>
      <c r="C36" s="298" t="s">
        <v>357</v>
      </c>
      <c r="D36" s="372">
        <v>0.16</v>
      </c>
      <c r="E36" s="275">
        <v>0</v>
      </c>
      <c r="F36" s="275">
        <v>0.31</v>
      </c>
      <c r="G36" s="275">
        <v>0</v>
      </c>
      <c r="H36" s="275">
        <v>0</v>
      </c>
      <c r="I36" s="275">
        <v>0</v>
      </c>
      <c r="J36" s="300">
        <v>0</v>
      </c>
      <c r="K36" s="270">
        <v>0</v>
      </c>
      <c r="L36" s="125">
        <v>0</v>
      </c>
      <c r="M36" s="125">
        <v>0</v>
      </c>
      <c r="N36" s="275">
        <v>0</v>
      </c>
      <c r="O36" s="275">
        <v>0</v>
      </c>
      <c r="P36" s="275">
        <v>0</v>
      </c>
      <c r="Q36" s="302">
        <v>0</v>
      </c>
      <c r="R36" s="418">
        <v>0.25</v>
      </c>
      <c r="S36" s="275">
        <v>0</v>
      </c>
      <c r="T36" s="275">
        <v>0.31</v>
      </c>
      <c r="U36" s="275">
        <v>0</v>
      </c>
      <c r="V36" s="275">
        <v>0</v>
      </c>
      <c r="W36" s="275">
        <v>0</v>
      </c>
      <c r="X36" s="300">
        <v>0</v>
      </c>
      <c r="Y36" s="301">
        <v>0</v>
      </c>
      <c r="Z36" s="275">
        <v>0</v>
      </c>
      <c r="AA36" s="275">
        <v>0</v>
      </c>
      <c r="AB36" s="275">
        <v>0</v>
      </c>
      <c r="AC36" s="275">
        <v>0</v>
      </c>
      <c r="AD36" s="275">
        <v>0</v>
      </c>
      <c r="AE36" s="302">
        <v>0</v>
      </c>
      <c r="AF36" s="299">
        <v>0</v>
      </c>
      <c r="AG36" s="275">
        <v>0</v>
      </c>
      <c r="AH36" s="275">
        <v>0</v>
      </c>
      <c r="AI36" s="275">
        <v>0</v>
      </c>
      <c r="AJ36" s="275">
        <v>0</v>
      </c>
      <c r="AK36" s="275">
        <v>0</v>
      </c>
      <c r="AL36" s="300">
        <v>0</v>
      </c>
      <c r="AM36" s="301">
        <f t="shared" si="5"/>
        <v>0.25</v>
      </c>
      <c r="AN36" s="275">
        <f t="shared" si="6"/>
        <v>0</v>
      </c>
      <c r="AO36" s="275">
        <f t="shared" si="7"/>
        <v>0.31</v>
      </c>
      <c r="AP36" s="275">
        <f t="shared" si="8"/>
        <v>0</v>
      </c>
      <c r="AQ36" s="275">
        <f t="shared" si="9"/>
        <v>0</v>
      </c>
      <c r="AR36" s="275">
        <f t="shared" si="10"/>
        <v>0</v>
      </c>
      <c r="AS36" s="275">
        <f t="shared" si="11"/>
        <v>0</v>
      </c>
    </row>
    <row r="37" spans="1:45" s="138" customFormat="1" ht="105">
      <c r="A37" s="273" t="s">
        <v>98</v>
      </c>
      <c r="B37" s="278" t="s">
        <v>286</v>
      </c>
      <c r="C37" s="298" t="s">
        <v>358</v>
      </c>
      <c r="D37" s="372">
        <v>0.25</v>
      </c>
      <c r="E37" s="275">
        <v>0</v>
      </c>
      <c r="F37" s="275">
        <v>0.31</v>
      </c>
      <c r="G37" s="275">
        <v>0</v>
      </c>
      <c r="H37" s="275">
        <v>0</v>
      </c>
      <c r="I37" s="275">
        <v>0</v>
      </c>
      <c r="J37" s="300">
        <v>0</v>
      </c>
      <c r="K37" s="270">
        <v>0</v>
      </c>
      <c r="L37" s="125">
        <v>0</v>
      </c>
      <c r="M37" s="125">
        <v>0</v>
      </c>
      <c r="N37" s="275">
        <v>0</v>
      </c>
      <c r="O37" s="275">
        <v>0</v>
      </c>
      <c r="P37" s="275">
        <v>0</v>
      </c>
      <c r="Q37" s="302">
        <v>0</v>
      </c>
      <c r="R37" s="417">
        <v>0.16</v>
      </c>
      <c r="S37" s="275">
        <v>0</v>
      </c>
      <c r="T37" s="275">
        <v>0.31</v>
      </c>
      <c r="U37" s="275">
        <v>0</v>
      </c>
      <c r="V37" s="275">
        <v>0</v>
      </c>
      <c r="W37" s="275">
        <v>0</v>
      </c>
      <c r="X37" s="300">
        <v>0</v>
      </c>
      <c r="Y37" s="301">
        <v>0</v>
      </c>
      <c r="Z37" s="275">
        <v>0</v>
      </c>
      <c r="AA37" s="275">
        <v>0</v>
      </c>
      <c r="AB37" s="275">
        <v>0</v>
      </c>
      <c r="AC37" s="275">
        <v>0</v>
      </c>
      <c r="AD37" s="275">
        <v>0</v>
      </c>
      <c r="AE37" s="302">
        <v>0</v>
      </c>
      <c r="AF37" s="299">
        <v>0</v>
      </c>
      <c r="AG37" s="275">
        <v>0</v>
      </c>
      <c r="AH37" s="275">
        <v>0</v>
      </c>
      <c r="AI37" s="275">
        <v>0</v>
      </c>
      <c r="AJ37" s="275">
        <v>0</v>
      </c>
      <c r="AK37" s="275">
        <v>0</v>
      </c>
      <c r="AL37" s="300">
        <v>0</v>
      </c>
      <c r="AM37" s="301">
        <f t="shared" si="5"/>
        <v>0.16</v>
      </c>
      <c r="AN37" s="275">
        <f t="shared" si="6"/>
        <v>0</v>
      </c>
      <c r="AO37" s="275">
        <f t="shared" si="7"/>
        <v>0.31</v>
      </c>
      <c r="AP37" s="275">
        <f t="shared" si="8"/>
        <v>0</v>
      </c>
      <c r="AQ37" s="275">
        <f t="shared" si="9"/>
        <v>0</v>
      </c>
      <c r="AR37" s="275">
        <f t="shared" si="10"/>
        <v>0</v>
      </c>
      <c r="AS37" s="275">
        <f t="shared" si="11"/>
        <v>0</v>
      </c>
    </row>
    <row r="38" spans="1:45" s="138" customFormat="1" ht="38.25" customHeight="1">
      <c r="A38" s="273" t="s">
        <v>98</v>
      </c>
      <c r="B38" s="278" t="s">
        <v>287</v>
      </c>
      <c r="C38" s="298" t="s">
        <v>359</v>
      </c>
      <c r="D38" s="372">
        <v>0.25</v>
      </c>
      <c r="E38" s="275">
        <v>0</v>
      </c>
      <c r="F38" s="275">
        <v>0.31</v>
      </c>
      <c r="G38" s="275">
        <v>0</v>
      </c>
      <c r="H38" s="275">
        <v>0</v>
      </c>
      <c r="I38" s="275">
        <v>0</v>
      </c>
      <c r="J38" s="300">
        <v>0</v>
      </c>
      <c r="K38" s="270">
        <v>0</v>
      </c>
      <c r="L38" s="125">
        <v>0</v>
      </c>
      <c r="M38" s="125">
        <v>0</v>
      </c>
      <c r="N38" s="275">
        <v>0</v>
      </c>
      <c r="O38" s="275">
        <v>0</v>
      </c>
      <c r="P38" s="275">
        <v>0</v>
      </c>
      <c r="Q38" s="302">
        <v>0</v>
      </c>
      <c r="R38" s="417">
        <v>0.16</v>
      </c>
      <c r="S38" s="275">
        <v>0</v>
      </c>
      <c r="T38" s="275">
        <v>0.31</v>
      </c>
      <c r="U38" s="275">
        <v>0</v>
      </c>
      <c r="V38" s="275">
        <v>0</v>
      </c>
      <c r="W38" s="275">
        <v>0</v>
      </c>
      <c r="X38" s="300">
        <v>0</v>
      </c>
      <c r="Y38" s="301">
        <v>0</v>
      </c>
      <c r="Z38" s="275">
        <v>0</v>
      </c>
      <c r="AA38" s="275">
        <v>0</v>
      </c>
      <c r="AB38" s="275">
        <v>0</v>
      </c>
      <c r="AC38" s="275">
        <v>0</v>
      </c>
      <c r="AD38" s="275">
        <v>0</v>
      </c>
      <c r="AE38" s="302">
        <v>0</v>
      </c>
      <c r="AF38" s="299">
        <v>0</v>
      </c>
      <c r="AG38" s="275">
        <v>0</v>
      </c>
      <c r="AH38" s="275">
        <v>0</v>
      </c>
      <c r="AI38" s="275">
        <v>0</v>
      </c>
      <c r="AJ38" s="275">
        <v>0</v>
      </c>
      <c r="AK38" s="275">
        <v>0</v>
      </c>
      <c r="AL38" s="300">
        <v>0</v>
      </c>
      <c r="AM38" s="301">
        <f t="shared" si="5"/>
        <v>0.16</v>
      </c>
      <c r="AN38" s="275">
        <f t="shared" si="6"/>
        <v>0</v>
      </c>
      <c r="AO38" s="275">
        <f t="shared" si="7"/>
        <v>0.31</v>
      </c>
      <c r="AP38" s="275">
        <f t="shared" si="8"/>
        <v>0</v>
      </c>
      <c r="AQ38" s="275">
        <f t="shared" si="9"/>
        <v>0</v>
      </c>
      <c r="AR38" s="275">
        <f t="shared" si="10"/>
        <v>0</v>
      </c>
      <c r="AS38" s="275">
        <f t="shared" si="11"/>
        <v>0</v>
      </c>
    </row>
    <row r="39" spans="1:45" s="138" customFormat="1" ht="120">
      <c r="A39" s="273" t="s">
        <v>98</v>
      </c>
      <c r="B39" s="278" t="s">
        <v>288</v>
      </c>
      <c r="C39" s="298" t="s">
        <v>360</v>
      </c>
      <c r="D39" s="372">
        <v>0.16</v>
      </c>
      <c r="E39" s="275">
        <v>0</v>
      </c>
      <c r="F39" s="275">
        <v>0.31</v>
      </c>
      <c r="G39" s="275">
        <v>0</v>
      </c>
      <c r="H39" s="275">
        <v>0</v>
      </c>
      <c r="I39" s="275">
        <v>0</v>
      </c>
      <c r="J39" s="300">
        <v>0</v>
      </c>
      <c r="K39" s="270">
        <v>0</v>
      </c>
      <c r="L39" s="125">
        <v>0</v>
      </c>
      <c r="M39" s="125">
        <v>0</v>
      </c>
      <c r="N39" s="275">
        <v>0</v>
      </c>
      <c r="O39" s="275">
        <v>0</v>
      </c>
      <c r="P39" s="275">
        <v>0</v>
      </c>
      <c r="Q39" s="302">
        <v>0</v>
      </c>
      <c r="R39" s="418">
        <v>0.25</v>
      </c>
      <c r="S39" s="275">
        <v>0</v>
      </c>
      <c r="T39" s="275">
        <v>0.31</v>
      </c>
      <c r="U39" s="275">
        <v>0</v>
      </c>
      <c r="V39" s="275">
        <v>0</v>
      </c>
      <c r="W39" s="275">
        <v>0</v>
      </c>
      <c r="X39" s="300">
        <v>0</v>
      </c>
      <c r="Y39" s="301">
        <v>0</v>
      </c>
      <c r="Z39" s="275">
        <v>0</v>
      </c>
      <c r="AA39" s="275">
        <v>0</v>
      </c>
      <c r="AB39" s="275">
        <v>0</v>
      </c>
      <c r="AC39" s="275">
        <v>0</v>
      </c>
      <c r="AD39" s="275">
        <v>0</v>
      </c>
      <c r="AE39" s="302">
        <v>0</v>
      </c>
      <c r="AF39" s="299">
        <v>0</v>
      </c>
      <c r="AG39" s="275">
        <v>0</v>
      </c>
      <c r="AH39" s="275">
        <v>0</v>
      </c>
      <c r="AI39" s="275">
        <v>0</v>
      </c>
      <c r="AJ39" s="275">
        <v>0</v>
      </c>
      <c r="AK39" s="275">
        <v>0</v>
      </c>
      <c r="AL39" s="300">
        <v>0</v>
      </c>
      <c r="AM39" s="301">
        <f t="shared" si="5"/>
        <v>0.25</v>
      </c>
      <c r="AN39" s="275">
        <f t="shared" si="6"/>
        <v>0</v>
      </c>
      <c r="AO39" s="275">
        <f t="shared" si="7"/>
        <v>0.31</v>
      </c>
      <c r="AP39" s="275">
        <f t="shared" si="8"/>
        <v>0</v>
      </c>
      <c r="AQ39" s="275">
        <f t="shared" si="9"/>
        <v>0</v>
      </c>
      <c r="AR39" s="275">
        <f t="shared" si="10"/>
        <v>0</v>
      </c>
      <c r="AS39" s="275">
        <f t="shared" si="11"/>
        <v>0</v>
      </c>
    </row>
    <row r="40" spans="1:45" s="138" customFormat="1" ht="105">
      <c r="A40" s="273" t="s">
        <v>98</v>
      </c>
      <c r="B40" s="278" t="s">
        <v>289</v>
      </c>
      <c r="C40" s="298" t="s">
        <v>361</v>
      </c>
      <c r="D40" s="372">
        <v>0.25</v>
      </c>
      <c r="E40" s="275">
        <v>0</v>
      </c>
      <c r="F40" s="275">
        <v>0.31</v>
      </c>
      <c r="G40" s="275">
        <v>0</v>
      </c>
      <c r="H40" s="275">
        <v>0</v>
      </c>
      <c r="I40" s="275">
        <v>0</v>
      </c>
      <c r="J40" s="300">
        <v>0</v>
      </c>
      <c r="K40" s="270">
        <v>0</v>
      </c>
      <c r="L40" s="125">
        <v>0</v>
      </c>
      <c r="M40" s="125">
        <v>0</v>
      </c>
      <c r="N40" s="275">
        <v>0</v>
      </c>
      <c r="O40" s="275">
        <v>0</v>
      </c>
      <c r="P40" s="275">
        <v>0</v>
      </c>
      <c r="Q40" s="302">
        <v>0</v>
      </c>
      <c r="R40" s="417">
        <v>0.16</v>
      </c>
      <c r="S40" s="275">
        <v>0</v>
      </c>
      <c r="T40" s="275">
        <v>0.31</v>
      </c>
      <c r="U40" s="275">
        <v>0</v>
      </c>
      <c r="V40" s="275">
        <v>0</v>
      </c>
      <c r="W40" s="275">
        <v>0</v>
      </c>
      <c r="X40" s="300">
        <v>0</v>
      </c>
      <c r="Y40" s="301">
        <v>0</v>
      </c>
      <c r="Z40" s="275">
        <v>0</v>
      </c>
      <c r="AA40" s="275">
        <v>0</v>
      </c>
      <c r="AB40" s="275">
        <v>0</v>
      </c>
      <c r="AC40" s="275">
        <v>0</v>
      </c>
      <c r="AD40" s="275">
        <v>0</v>
      </c>
      <c r="AE40" s="302">
        <v>0</v>
      </c>
      <c r="AF40" s="299">
        <v>0</v>
      </c>
      <c r="AG40" s="275">
        <v>0</v>
      </c>
      <c r="AH40" s="275">
        <v>0</v>
      </c>
      <c r="AI40" s="275">
        <v>0</v>
      </c>
      <c r="AJ40" s="275">
        <v>0</v>
      </c>
      <c r="AK40" s="275">
        <v>0</v>
      </c>
      <c r="AL40" s="300">
        <v>0</v>
      </c>
      <c r="AM40" s="301">
        <f t="shared" si="5"/>
        <v>0.16</v>
      </c>
      <c r="AN40" s="275">
        <f t="shared" si="6"/>
        <v>0</v>
      </c>
      <c r="AO40" s="275">
        <f t="shared" si="7"/>
        <v>0.31</v>
      </c>
      <c r="AP40" s="275">
        <f t="shared" si="8"/>
        <v>0</v>
      </c>
      <c r="AQ40" s="275">
        <f t="shared" si="9"/>
        <v>0</v>
      </c>
      <c r="AR40" s="275">
        <f t="shared" si="10"/>
        <v>0</v>
      </c>
      <c r="AS40" s="275">
        <f t="shared" si="11"/>
        <v>0</v>
      </c>
    </row>
    <row r="41" spans="1:45" s="138" customFormat="1" ht="105">
      <c r="A41" s="273" t="s">
        <v>98</v>
      </c>
      <c r="B41" s="278" t="s">
        <v>290</v>
      </c>
      <c r="C41" s="298" t="s">
        <v>362</v>
      </c>
      <c r="D41" s="409">
        <v>0.63</v>
      </c>
      <c r="E41" s="275">
        <v>0</v>
      </c>
      <c r="F41" s="275">
        <v>0.31</v>
      </c>
      <c r="G41" s="275">
        <v>0</v>
      </c>
      <c r="H41" s="275">
        <v>0</v>
      </c>
      <c r="I41" s="275">
        <v>0</v>
      </c>
      <c r="J41" s="300">
        <v>0</v>
      </c>
      <c r="K41" s="270">
        <v>0</v>
      </c>
      <c r="L41" s="125">
        <v>0</v>
      </c>
      <c r="M41" s="125">
        <v>0</v>
      </c>
      <c r="N41" s="275">
        <v>0</v>
      </c>
      <c r="O41" s="275">
        <v>0</v>
      </c>
      <c r="P41" s="275">
        <v>0</v>
      </c>
      <c r="Q41" s="302">
        <v>0</v>
      </c>
      <c r="R41" s="417">
        <v>0.16</v>
      </c>
      <c r="S41" s="275">
        <v>0</v>
      </c>
      <c r="T41" s="275">
        <v>0.31</v>
      </c>
      <c r="U41" s="275">
        <v>0</v>
      </c>
      <c r="V41" s="275">
        <v>0</v>
      </c>
      <c r="W41" s="275">
        <v>0</v>
      </c>
      <c r="X41" s="300">
        <v>0</v>
      </c>
      <c r="Y41" s="301">
        <v>0</v>
      </c>
      <c r="Z41" s="275">
        <v>0</v>
      </c>
      <c r="AA41" s="275">
        <v>0</v>
      </c>
      <c r="AB41" s="275">
        <v>0</v>
      </c>
      <c r="AC41" s="275">
        <v>0</v>
      </c>
      <c r="AD41" s="275">
        <v>0</v>
      </c>
      <c r="AE41" s="302">
        <v>0</v>
      </c>
      <c r="AF41" s="299">
        <v>0</v>
      </c>
      <c r="AG41" s="275">
        <v>0</v>
      </c>
      <c r="AH41" s="275">
        <v>0</v>
      </c>
      <c r="AI41" s="275">
        <v>0</v>
      </c>
      <c r="AJ41" s="275">
        <v>0</v>
      </c>
      <c r="AK41" s="275">
        <v>0</v>
      </c>
      <c r="AL41" s="300">
        <v>0</v>
      </c>
      <c r="AM41" s="301">
        <f t="shared" si="5"/>
        <v>0.16</v>
      </c>
      <c r="AN41" s="275">
        <f t="shared" si="6"/>
        <v>0</v>
      </c>
      <c r="AO41" s="275">
        <f t="shared" si="7"/>
        <v>0.31</v>
      </c>
      <c r="AP41" s="275">
        <f t="shared" si="8"/>
        <v>0</v>
      </c>
      <c r="AQ41" s="275">
        <f t="shared" si="9"/>
        <v>0</v>
      </c>
      <c r="AR41" s="275">
        <f t="shared" si="10"/>
        <v>0</v>
      </c>
      <c r="AS41" s="275">
        <f t="shared" si="11"/>
        <v>0</v>
      </c>
    </row>
    <row r="42" spans="1:45" s="138" customFormat="1" ht="105">
      <c r="A42" s="273" t="s">
        <v>98</v>
      </c>
      <c r="B42" s="278" t="s">
        <v>291</v>
      </c>
      <c r="C42" s="298" t="s">
        <v>363</v>
      </c>
      <c r="D42" s="409">
        <v>0.4</v>
      </c>
      <c r="E42" s="275">
        <v>0</v>
      </c>
      <c r="F42" s="275">
        <v>0.31</v>
      </c>
      <c r="G42" s="275">
        <v>0</v>
      </c>
      <c r="H42" s="275">
        <v>0</v>
      </c>
      <c r="I42" s="275">
        <v>0</v>
      </c>
      <c r="J42" s="300">
        <v>0</v>
      </c>
      <c r="K42" s="270">
        <v>0</v>
      </c>
      <c r="L42" s="125">
        <v>0</v>
      </c>
      <c r="M42" s="125">
        <v>0</v>
      </c>
      <c r="N42" s="275">
        <v>0</v>
      </c>
      <c r="O42" s="275">
        <v>0</v>
      </c>
      <c r="P42" s="275">
        <v>0</v>
      </c>
      <c r="Q42" s="302">
        <v>0</v>
      </c>
      <c r="R42" s="418">
        <v>0.25</v>
      </c>
      <c r="S42" s="275">
        <v>0</v>
      </c>
      <c r="T42" s="275">
        <v>0.31</v>
      </c>
      <c r="U42" s="275">
        <v>0</v>
      </c>
      <c r="V42" s="275">
        <v>0</v>
      </c>
      <c r="W42" s="275">
        <v>0</v>
      </c>
      <c r="X42" s="300">
        <v>0</v>
      </c>
      <c r="Y42" s="301">
        <v>0</v>
      </c>
      <c r="Z42" s="275">
        <v>0</v>
      </c>
      <c r="AA42" s="275">
        <v>0</v>
      </c>
      <c r="AB42" s="275">
        <v>0</v>
      </c>
      <c r="AC42" s="275">
        <v>0</v>
      </c>
      <c r="AD42" s="275">
        <v>0</v>
      </c>
      <c r="AE42" s="302">
        <v>0</v>
      </c>
      <c r="AF42" s="299">
        <v>0</v>
      </c>
      <c r="AG42" s="275">
        <v>0</v>
      </c>
      <c r="AH42" s="275">
        <v>0</v>
      </c>
      <c r="AI42" s="275">
        <v>0</v>
      </c>
      <c r="AJ42" s="275">
        <v>0</v>
      </c>
      <c r="AK42" s="275">
        <v>0</v>
      </c>
      <c r="AL42" s="300">
        <v>0</v>
      </c>
      <c r="AM42" s="301">
        <f t="shared" si="5"/>
        <v>0.25</v>
      </c>
      <c r="AN42" s="275">
        <f t="shared" si="6"/>
        <v>0</v>
      </c>
      <c r="AO42" s="275">
        <f t="shared" si="7"/>
        <v>0.31</v>
      </c>
      <c r="AP42" s="275">
        <f t="shared" si="8"/>
        <v>0</v>
      </c>
      <c r="AQ42" s="275">
        <f t="shared" si="9"/>
        <v>0</v>
      </c>
      <c r="AR42" s="275">
        <f t="shared" si="10"/>
        <v>0</v>
      </c>
      <c r="AS42" s="275">
        <f t="shared" si="11"/>
        <v>0</v>
      </c>
    </row>
    <row r="43" spans="1:45" s="138" customFormat="1" ht="105">
      <c r="A43" s="273" t="s">
        <v>98</v>
      </c>
      <c r="B43" s="278" t="s">
        <v>292</v>
      </c>
      <c r="C43" s="298" t="s">
        <v>364</v>
      </c>
      <c r="D43" s="409">
        <v>0.16</v>
      </c>
      <c r="E43" s="275">
        <v>0</v>
      </c>
      <c r="F43" s="275">
        <v>0.31</v>
      </c>
      <c r="G43" s="275">
        <v>0</v>
      </c>
      <c r="H43" s="275">
        <v>0</v>
      </c>
      <c r="I43" s="275">
        <v>0</v>
      </c>
      <c r="J43" s="300">
        <v>0</v>
      </c>
      <c r="K43" s="270">
        <v>0</v>
      </c>
      <c r="L43" s="125">
        <v>0</v>
      </c>
      <c r="M43" s="125">
        <v>0</v>
      </c>
      <c r="N43" s="275">
        <v>0</v>
      </c>
      <c r="O43" s="275">
        <v>0</v>
      </c>
      <c r="P43" s="275">
        <v>0</v>
      </c>
      <c r="Q43" s="302">
        <v>0</v>
      </c>
      <c r="R43" s="418">
        <v>0.25</v>
      </c>
      <c r="S43" s="275">
        <v>0</v>
      </c>
      <c r="T43" s="275">
        <v>0.31</v>
      </c>
      <c r="U43" s="275">
        <v>0</v>
      </c>
      <c r="V43" s="275">
        <v>0</v>
      </c>
      <c r="W43" s="275">
        <v>0</v>
      </c>
      <c r="X43" s="300">
        <v>0</v>
      </c>
      <c r="Y43" s="301">
        <v>0</v>
      </c>
      <c r="Z43" s="275">
        <v>0</v>
      </c>
      <c r="AA43" s="275">
        <v>0</v>
      </c>
      <c r="AB43" s="275">
        <v>0</v>
      </c>
      <c r="AC43" s="275">
        <v>0</v>
      </c>
      <c r="AD43" s="275">
        <v>0</v>
      </c>
      <c r="AE43" s="302">
        <v>0</v>
      </c>
      <c r="AF43" s="299">
        <v>0</v>
      </c>
      <c r="AG43" s="275">
        <v>0</v>
      </c>
      <c r="AH43" s="275">
        <v>0</v>
      </c>
      <c r="AI43" s="275">
        <v>0</v>
      </c>
      <c r="AJ43" s="275">
        <v>0</v>
      </c>
      <c r="AK43" s="275">
        <v>0</v>
      </c>
      <c r="AL43" s="300">
        <v>0</v>
      </c>
      <c r="AM43" s="301">
        <f t="shared" si="5"/>
        <v>0.25</v>
      </c>
      <c r="AN43" s="275">
        <f t="shared" si="6"/>
        <v>0</v>
      </c>
      <c r="AO43" s="275">
        <f t="shared" si="7"/>
        <v>0.31</v>
      </c>
      <c r="AP43" s="275">
        <f t="shared" si="8"/>
        <v>0</v>
      </c>
      <c r="AQ43" s="275">
        <f t="shared" si="9"/>
        <v>0</v>
      </c>
      <c r="AR43" s="275">
        <f t="shared" si="10"/>
        <v>0</v>
      </c>
      <c r="AS43" s="275">
        <f t="shared" si="11"/>
        <v>0</v>
      </c>
    </row>
    <row r="44" spans="1:45" s="138" customFormat="1" ht="120">
      <c r="A44" s="273" t="s">
        <v>98</v>
      </c>
      <c r="B44" s="278" t="s">
        <v>293</v>
      </c>
      <c r="C44" s="298" t="s">
        <v>365</v>
      </c>
      <c r="D44" s="409">
        <v>0.16</v>
      </c>
      <c r="E44" s="275">
        <v>0</v>
      </c>
      <c r="F44" s="275">
        <v>0.31</v>
      </c>
      <c r="G44" s="275">
        <v>0</v>
      </c>
      <c r="H44" s="275">
        <v>0</v>
      </c>
      <c r="I44" s="275">
        <v>0</v>
      </c>
      <c r="J44" s="300">
        <v>0</v>
      </c>
      <c r="K44" s="270">
        <v>0</v>
      </c>
      <c r="L44" s="125">
        <v>0</v>
      </c>
      <c r="M44" s="125">
        <v>0</v>
      </c>
      <c r="N44" s="275">
        <v>0</v>
      </c>
      <c r="O44" s="275">
        <v>0</v>
      </c>
      <c r="P44" s="275">
        <v>0</v>
      </c>
      <c r="Q44" s="302">
        <v>0</v>
      </c>
      <c r="R44" s="418">
        <v>0.25</v>
      </c>
      <c r="S44" s="275">
        <v>0</v>
      </c>
      <c r="T44" s="275">
        <v>0.31</v>
      </c>
      <c r="U44" s="275">
        <v>0</v>
      </c>
      <c r="V44" s="275">
        <v>0</v>
      </c>
      <c r="W44" s="275">
        <v>0</v>
      </c>
      <c r="X44" s="300">
        <v>0</v>
      </c>
      <c r="Y44" s="301">
        <v>0</v>
      </c>
      <c r="Z44" s="275">
        <v>0</v>
      </c>
      <c r="AA44" s="275">
        <v>0</v>
      </c>
      <c r="AB44" s="275">
        <v>0</v>
      </c>
      <c r="AC44" s="275">
        <v>0</v>
      </c>
      <c r="AD44" s="275">
        <v>0</v>
      </c>
      <c r="AE44" s="302">
        <v>0</v>
      </c>
      <c r="AF44" s="299">
        <v>0</v>
      </c>
      <c r="AG44" s="275">
        <v>0</v>
      </c>
      <c r="AH44" s="275">
        <v>0</v>
      </c>
      <c r="AI44" s="275">
        <v>0</v>
      </c>
      <c r="AJ44" s="275">
        <v>0</v>
      </c>
      <c r="AK44" s="275">
        <v>0</v>
      </c>
      <c r="AL44" s="300">
        <v>0</v>
      </c>
      <c r="AM44" s="301">
        <f t="shared" si="5"/>
        <v>0.25</v>
      </c>
      <c r="AN44" s="275">
        <f t="shared" si="6"/>
        <v>0</v>
      </c>
      <c r="AO44" s="275">
        <f t="shared" si="7"/>
        <v>0.31</v>
      </c>
      <c r="AP44" s="275">
        <f t="shared" si="8"/>
        <v>0</v>
      </c>
      <c r="AQ44" s="275">
        <f t="shared" si="9"/>
        <v>0</v>
      </c>
      <c r="AR44" s="275">
        <f t="shared" si="10"/>
        <v>0</v>
      </c>
      <c r="AS44" s="275">
        <f t="shared" si="11"/>
        <v>0</v>
      </c>
    </row>
    <row r="45" spans="1:45" s="138" customFormat="1" ht="120">
      <c r="A45" s="273" t="s">
        <v>98</v>
      </c>
      <c r="B45" s="278" t="s">
        <v>294</v>
      </c>
      <c r="C45" s="298" t="s">
        <v>366</v>
      </c>
      <c r="D45" s="409">
        <v>0.25</v>
      </c>
      <c r="E45" s="275">
        <v>0</v>
      </c>
      <c r="F45" s="275">
        <v>0.22</v>
      </c>
      <c r="G45" s="275">
        <v>0</v>
      </c>
      <c r="H45" s="275">
        <v>0</v>
      </c>
      <c r="I45" s="275">
        <v>0</v>
      </c>
      <c r="J45" s="300">
        <v>0</v>
      </c>
      <c r="K45" s="270">
        <v>0</v>
      </c>
      <c r="L45" s="125">
        <v>0</v>
      </c>
      <c r="M45" s="125">
        <v>0</v>
      </c>
      <c r="N45" s="275">
        <v>0</v>
      </c>
      <c r="O45" s="275">
        <v>0</v>
      </c>
      <c r="P45" s="275">
        <v>0</v>
      </c>
      <c r="Q45" s="302">
        <v>0</v>
      </c>
      <c r="R45" s="418">
        <v>0.4</v>
      </c>
      <c r="S45" s="275">
        <v>0</v>
      </c>
      <c r="T45" s="320">
        <v>0.22</v>
      </c>
      <c r="U45" s="275">
        <v>0</v>
      </c>
      <c r="V45" s="275">
        <v>0</v>
      </c>
      <c r="W45" s="275">
        <v>0</v>
      </c>
      <c r="X45" s="300">
        <v>0</v>
      </c>
      <c r="Y45" s="301">
        <v>0</v>
      </c>
      <c r="Z45" s="275">
        <v>0</v>
      </c>
      <c r="AA45" s="275">
        <v>0</v>
      </c>
      <c r="AB45" s="275">
        <v>0</v>
      </c>
      <c r="AC45" s="275">
        <v>0</v>
      </c>
      <c r="AD45" s="275">
        <v>0</v>
      </c>
      <c r="AE45" s="302">
        <v>0</v>
      </c>
      <c r="AF45" s="299">
        <v>0</v>
      </c>
      <c r="AG45" s="275">
        <v>0</v>
      </c>
      <c r="AH45" s="275">
        <v>0</v>
      </c>
      <c r="AI45" s="275">
        <v>0</v>
      </c>
      <c r="AJ45" s="275">
        <v>0</v>
      </c>
      <c r="AK45" s="275">
        <v>0</v>
      </c>
      <c r="AL45" s="300">
        <v>0</v>
      </c>
      <c r="AM45" s="301">
        <f t="shared" si="5"/>
        <v>0.4</v>
      </c>
      <c r="AN45" s="275">
        <f t="shared" si="6"/>
        <v>0</v>
      </c>
      <c r="AO45" s="275">
        <f t="shared" si="7"/>
        <v>0.22</v>
      </c>
      <c r="AP45" s="275">
        <f t="shared" si="8"/>
        <v>0</v>
      </c>
      <c r="AQ45" s="275">
        <f t="shared" si="9"/>
        <v>0</v>
      </c>
      <c r="AR45" s="275">
        <f t="shared" si="10"/>
        <v>0</v>
      </c>
      <c r="AS45" s="275">
        <f t="shared" si="11"/>
        <v>0</v>
      </c>
    </row>
    <row r="46" spans="1:45" s="138" customFormat="1" ht="120">
      <c r="A46" s="273" t="s">
        <v>98</v>
      </c>
      <c r="B46" s="278" t="s">
        <v>338</v>
      </c>
      <c r="C46" s="298" t="s">
        <v>367</v>
      </c>
      <c r="D46" s="409">
        <v>0.4</v>
      </c>
      <c r="E46" s="275">
        <v>0</v>
      </c>
      <c r="F46" s="275">
        <v>0.25</v>
      </c>
      <c r="G46" s="275">
        <v>0</v>
      </c>
      <c r="H46" s="275">
        <v>0</v>
      </c>
      <c r="I46" s="275">
        <v>0</v>
      </c>
      <c r="J46" s="300">
        <v>0</v>
      </c>
      <c r="K46" s="270">
        <v>0</v>
      </c>
      <c r="L46" s="125">
        <v>0</v>
      </c>
      <c r="M46" s="125">
        <v>0</v>
      </c>
      <c r="N46" s="275">
        <v>0</v>
      </c>
      <c r="O46" s="275">
        <v>0</v>
      </c>
      <c r="P46" s="275">
        <v>0</v>
      </c>
      <c r="Q46" s="302">
        <v>0</v>
      </c>
      <c r="R46" s="418">
        <v>0.63</v>
      </c>
      <c r="S46" s="275">
        <v>0</v>
      </c>
      <c r="T46" s="320">
        <v>0.25</v>
      </c>
      <c r="U46" s="275">
        <v>0</v>
      </c>
      <c r="V46" s="275">
        <v>0</v>
      </c>
      <c r="W46" s="275">
        <v>0</v>
      </c>
      <c r="X46" s="300">
        <v>0</v>
      </c>
      <c r="Y46" s="301">
        <v>0</v>
      </c>
      <c r="Z46" s="275">
        <v>0</v>
      </c>
      <c r="AA46" s="275">
        <v>0</v>
      </c>
      <c r="AB46" s="275">
        <v>0</v>
      </c>
      <c r="AC46" s="275">
        <v>0</v>
      </c>
      <c r="AD46" s="275">
        <v>0</v>
      </c>
      <c r="AE46" s="302">
        <v>0</v>
      </c>
      <c r="AF46" s="299">
        <v>0</v>
      </c>
      <c r="AG46" s="275">
        <v>0</v>
      </c>
      <c r="AH46" s="275">
        <v>0</v>
      </c>
      <c r="AI46" s="275">
        <v>0</v>
      </c>
      <c r="AJ46" s="275">
        <v>0</v>
      </c>
      <c r="AK46" s="275">
        <v>0</v>
      </c>
      <c r="AL46" s="300">
        <v>0</v>
      </c>
      <c r="AM46" s="301">
        <f t="shared" si="5"/>
        <v>0.63</v>
      </c>
      <c r="AN46" s="275">
        <f t="shared" si="6"/>
        <v>0</v>
      </c>
      <c r="AO46" s="275">
        <f t="shared" si="7"/>
        <v>0.25</v>
      </c>
      <c r="AP46" s="275">
        <f t="shared" si="8"/>
        <v>0</v>
      </c>
      <c r="AQ46" s="275">
        <f t="shared" si="9"/>
        <v>0</v>
      </c>
      <c r="AR46" s="275">
        <f t="shared" si="10"/>
        <v>0</v>
      </c>
      <c r="AS46" s="275">
        <f t="shared" si="11"/>
        <v>0</v>
      </c>
    </row>
    <row r="47" spans="1:45" s="138" customFormat="1" ht="75">
      <c r="A47" s="273" t="s">
        <v>98</v>
      </c>
      <c r="B47" s="278" t="s">
        <v>295</v>
      </c>
      <c r="C47" s="298" t="s">
        <v>368</v>
      </c>
      <c r="D47" s="409">
        <v>0.1</v>
      </c>
      <c r="E47" s="275">
        <v>0</v>
      </c>
      <c r="F47" s="275">
        <v>0.31</v>
      </c>
      <c r="G47" s="275">
        <v>0</v>
      </c>
      <c r="H47" s="275">
        <v>0</v>
      </c>
      <c r="I47" s="275">
        <v>0</v>
      </c>
      <c r="J47" s="300">
        <v>0</v>
      </c>
      <c r="K47" s="270">
        <v>0</v>
      </c>
      <c r="L47" s="125">
        <v>0</v>
      </c>
      <c r="M47" s="125">
        <v>0</v>
      </c>
      <c r="N47" s="275">
        <v>0</v>
      </c>
      <c r="O47" s="275">
        <v>0</v>
      </c>
      <c r="P47" s="275">
        <v>0</v>
      </c>
      <c r="Q47" s="302">
        <v>0</v>
      </c>
      <c r="R47" s="417">
        <v>0.16</v>
      </c>
      <c r="S47" s="275">
        <v>0</v>
      </c>
      <c r="T47" s="275">
        <v>0.31</v>
      </c>
      <c r="U47" s="275">
        <v>0</v>
      </c>
      <c r="V47" s="275">
        <v>0</v>
      </c>
      <c r="W47" s="275">
        <v>0</v>
      </c>
      <c r="X47" s="300">
        <v>0</v>
      </c>
      <c r="Y47" s="301">
        <v>0</v>
      </c>
      <c r="Z47" s="275">
        <v>0</v>
      </c>
      <c r="AA47" s="275">
        <v>0</v>
      </c>
      <c r="AB47" s="275">
        <v>0</v>
      </c>
      <c r="AC47" s="275">
        <v>0</v>
      </c>
      <c r="AD47" s="275">
        <v>0</v>
      </c>
      <c r="AE47" s="302">
        <v>0</v>
      </c>
      <c r="AF47" s="299">
        <v>0</v>
      </c>
      <c r="AG47" s="275">
        <v>0</v>
      </c>
      <c r="AH47" s="275">
        <v>0</v>
      </c>
      <c r="AI47" s="275">
        <v>0</v>
      </c>
      <c r="AJ47" s="275">
        <v>0</v>
      </c>
      <c r="AK47" s="275">
        <v>0</v>
      </c>
      <c r="AL47" s="300">
        <v>0</v>
      </c>
      <c r="AM47" s="301">
        <f t="shared" si="5"/>
        <v>0.16</v>
      </c>
      <c r="AN47" s="275">
        <f t="shared" si="6"/>
        <v>0</v>
      </c>
      <c r="AO47" s="275">
        <f t="shared" si="7"/>
        <v>0.31</v>
      </c>
      <c r="AP47" s="275">
        <f t="shared" si="8"/>
        <v>0</v>
      </c>
      <c r="AQ47" s="275">
        <f t="shared" si="9"/>
        <v>0</v>
      </c>
      <c r="AR47" s="275">
        <f t="shared" si="10"/>
        <v>0</v>
      </c>
      <c r="AS47" s="275">
        <f t="shared" si="11"/>
        <v>0</v>
      </c>
    </row>
    <row r="48" spans="1:45" s="138" customFormat="1" ht="75">
      <c r="A48" s="273" t="s">
        <v>98</v>
      </c>
      <c r="B48" s="278" t="s">
        <v>296</v>
      </c>
      <c r="C48" s="298" t="s">
        <v>369</v>
      </c>
      <c r="D48" s="409">
        <v>0.1</v>
      </c>
      <c r="E48" s="275">
        <v>0</v>
      </c>
      <c r="F48" s="275">
        <v>0.31</v>
      </c>
      <c r="G48" s="275">
        <v>0</v>
      </c>
      <c r="H48" s="275">
        <v>0</v>
      </c>
      <c r="I48" s="275">
        <v>0</v>
      </c>
      <c r="J48" s="300">
        <v>0</v>
      </c>
      <c r="K48" s="270">
        <v>0</v>
      </c>
      <c r="L48" s="125">
        <v>0</v>
      </c>
      <c r="M48" s="125">
        <v>0</v>
      </c>
      <c r="N48" s="275">
        <v>0</v>
      </c>
      <c r="O48" s="275">
        <v>0</v>
      </c>
      <c r="P48" s="275">
        <v>0</v>
      </c>
      <c r="Q48" s="302">
        <v>0</v>
      </c>
      <c r="R48" s="417">
        <v>0.16</v>
      </c>
      <c r="S48" s="275">
        <v>0</v>
      </c>
      <c r="T48" s="275">
        <v>0.31</v>
      </c>
      <c r="U48" s="275">
        <v>0</v>
      </c>
      <c r="V48" s="275">
        <v>0</v>
      </c>
      <c r="W48" s="275">
        <v>0</v>
      </c>
      <c r="X48" s="300">
        <v>0</v>
      </c>
      <c r="Y48" s="301">
        <v>0</v>
      </c>
      <c r="Z48" s="275">
        <v>0</v>
      </c>
      <c r="AA48" s="275">
        <v>0</v>
      </c>
      <c r="AB48" s="275">
        <v>0</v>
      </c>
      <c r="AC48" s="275">
        <v>0</v>
      </c>
      <c r="AD48" s="275">
        <v>0</v>
      </c>
      <c r="AE48" s="302">
        <v>0</v>
      </c>
      <c r="AF48" s="299">
        <v>0</v>
      </c>
      <c r="AG48" s="275">
        <v>0</v>
      </c>
      <c r="AH48" s="275">
        <v>0</v>
      </c>
      <c r="AI48" s="275">
        <v>0</v>
      </c>
      <c r="AJ48" s="275">
        <v>0</v>
      </c>
      <c r="AK48" s="275">
        <v>0</v>
      </c>
      <c r="AL48" s="300">
        <v>0</v>
      </c>
      <c r="AM48" s="301">
        <f t="shared" si="5"/>
        <v>0.16</v>
      </c>
      <c r="AN48" s="275">
        <f t="shared" si="6"/>
        <v>0</v>
      </c>
      <c r="AO48" s="275">
        <f t="shared" si="7"/>
        <v>0.31</v>
      </c>
      <c r="AP48" s="275">
        <f t="shared" si="8"/>
        <v>0</v>
      </c>
      <c r="AQ48" s="275">
        <f t="shared" si="9"/>
        <v>0</v>
      </c>
      <c r="AR48" s="275">
        <f t="shared" si="10"/>
        <v>0</v>
      </c>
      <c r="AS48" s="275">
        <f t="shared" si="11"/>
        <v>0</v>
      </c>
    </row>
    <row r="49" spans="1:45" s="138" customFormat="1" ht="30">
      <c r="A49" s="273" t="s">
        <v>98</v>
      </c>
      <c r="B49" s="278" t="s">
        <v>297</v>
      </c>
      <c r="C49" s="298" t="s">
        <v>370</v>
      </c>
      <c r="D49" s="409">
        <v>2.5</v>
      </c>
      <c r="E49" s="320">
        <v>0</v>
      </c>
      <c r="F49" s="275">
        <v>0</v>
      </c>
      <c r="G49" s="320">
        <v>0</v>
      </c>
      <c r="H49" s="320">
        <v>0</v>
      </c>
      <c r="I49" s="320">
        <v>0</v>
      </c>
      <c r="J49" s="410">
        <v>0</v>
      </c>
      <c r="K49" s="282">
        <v>0</v>
      </c>
      <c r="L49" s="280">
        <v>0</v>
      </c>
      <c r="M49" s="280">
        <v>0</v>
      </c>
      <c r="N49" s="320">
        <v>0</v>
      </c>
      <c r="O49" s="320">
        <v>0</v>
      </c>
      <c r="P49" s="320">
        <v>0</v>
      </c>
      <c r="Q49" s="413">
        <v>0</v>
      </c>
      <c r="R49" s="419">
        <v>0</v>
      </c>
      <c r="S49" s="320">
        <v>0</v>
      </c>
      <c r="T49" s="320">
        <v>0</v>
      </c>
      <c r="U49" s="320">
        <v>0</v>
      </c>
      <c r="V49" s="320">
        <v>0</v>
      </c>
      <c r="W49" s="320">
        <v>0</v>
      </c>
      <c r="X49" s="410">
        <v>0</v>
      </c>
      <c r="Y49" s="415">
        <v>1.6</v>
      </c>
      <c r="Z49" s="320">
        <v>0</v>
      </c>
      <c r="AA49" s="320">
        <v>0</v>
      </c>
      <c r="AB49" s="320">
        <v>0</v>
      </c>
      <c r="AC49" s="320">
        <v>0</v>
      </c>
      <c r="AD49" s="320">
        <v>0</v>
      </c>
      <c r="AE49" s="413">
        <v>0</v>
      </c>
      <c r="AF49" s="419">
        <v>0</v>
      </c>
      <c r="AG49" s="320">
        <v>0</v>
      </c>
      <c r="AH49" s="320">
        <v>0</v>
      </c>
      <c r="AI49" s="320">
        <v>0</v>
      </c>
      <c r="AJ49" s="320">
        <v>0</v>
      </c>
      <c r="AK49" s="320">
        <v>0</v>
      </c>
      <c r="AL49" s="410">
        <v>0</v>
      </c>
      <c r="AM49" s="301">
        <f t="shared" si="5"/>
        <v>1.6</v>
      </c>
      <c r="AN49" s="275">
        <f t="shared" si="6"/>
        <v>0</v>
      </c>
      <c r="AO49" s="275">
        <f t="shared" si="7"/>
        <v>0</v>
      </c>
      <c r="AP49" s="275">
        <f t="shared" si="8"/>
        <v>0</v>
      </c>
      <c r="AQ49" s="275">
        <f t="shared" si="9"/>
        <v>0</v>
      </c>
      <c r="AR49" s="275">
        <f t="shared" si="10"/>
        <v>0</v>
      </c>
      <c r="AS49" s="275">
        <f t="shared" si="11"/>
        <v>0</v>
      </c>
    </row>
    <row r="50" spans="1:45" s="138" customFormat="1" ht="105">
      <c r="A50" s="273" t="s">
        <v>98</v>
      </c>
      <c r="B50" s="278" t="s">
        <v>298</v>
      </c>
      <c r="C50" s="298" t="s">
        <v>371</v>
      </c>
      <c r="D50" s="409">
        <v>0.16</v>
      </c>
      <c r="E50" s="275">
        <v>0</v>
      </c>
      <c r="F50" s="275">
        <v>0.31</v>
      </c>
      <c r="G50" s="275">
        <v>0</v>
      </c>
      <c r="H50" s="275">
        <v>0</v>
      </c>
      <c r="I50" s="275">
        <v>0</v>
      </c>
      <c r="J50" s="300">
        <v>0</v>
      </c>
      <c r="K50" s="282">
        <v>0</v>
      </c>
      <c r="L50" s="280">
        <v>0</v>
      </c>
      <c r="M50" s="284">
        <v>0</v>
      </c>
      <c r="N50" s="275">
        <v>0</v>
      </c>
      <c r="O50" s="275">
        <v>0</v>
      </c>
      <c r="P50" s="275">
        <v>0</v>
      </c>
      <c r="Q50" s="302">
        <v>0</v>
      </c>
      <c r="R50" s="419">
        <v>0</v>
      </c>
      <c r="S50" s="320">
        <v>0</v>
      </c>
      <c r="T50" s="275">
        <v>0</v>
      </c>
      <c r="U50" s="275">
        <v>0</v>
      </c>
      <c r="V50" s="275">
        <v>0</v>
      </c>
      <c r="W50" s="275">
        <v>0</v>
      </c>
      <c r="X50" s="300">
        <v>0</v>
      </c>
      <c r="Y50" s="415">
        <v>0</v>
      </c>
      <c r="Z50" s="275">
        <v>0</v>
      </c>
      <c r="AA50" s="275">
        <v>0</v>
      </c>
      <c r="AB50" s="275">
        <v>0</v>
      </c>
      <c r="AC50" s="275">
        <v>0</v>
      </c>
      <c r="AD50" s="275">
        <v>0</v>
      </c>
      <c r="AE50" s="302">
        <v>0</v>
      </c>
      <c r="AF50" s="419">
        <v>0.25</v>
      </c>
      <c r="AG50" s="320">
        <v>0</v>
      </c>
      <c r="AH50" s="275">
        <v>0.31</v>
      </c>
      <c r="AI50" s="275">
        <v>0</v>
      </c>
      <c r="AJ50" s="275">
        <v>0</v>
      </c>
      <c r="AK50" s="275">
        <v>0</v>
      </c>
      <c r="AL50" s="300">
        <v>0</v>
      </c>
      <c r="AM50" s="301">
        <f t="shared" si="5"/>
        <v>0.25</v>
      </c>
      <c r="AN50" s="275">
        <f t="shared" si="6"/>
        <v>0</v>
      </c>
      <c r="AO50" s="275">
        <f t="shared" si="7"/>
        <v>0.31</v>
      </c>
      <c r="AP50" s="275">
        <f t="shared" si="8"/>
        <v>0</v>
      </c>
      <c r="AQ50" s="275">
        <f t="shared" si="9"/>
        <v>0</v>
      </c>
      <c r="AR50" s="275">
        <f t="shared" si="10"/>
        <v>0</v>
      </c>
      <c r="AS50" s="275">
        <f t="shared" si="11"/>
        <v>0</v>
      </c>
    </row>
    <row r="51" spans="1:45" s="138" customFormat="1" ht="90">
      <c r="A51" s="273" t="s">
        <v>98</v>
      </c>
      <c r="B51" s="278" t="s">
        <v>315</v>
      </c>
      <c r="C51" s="298" t="s">
        <v>372</v>
      </c>
      <c r="D51" s="409">
        <v>0.16</v>
      </c>
      <c r="E51" s="275">
        <v>0</v>
      </c>
      <c r="F51" s="275">
        <v>0.31</v>
      </c>
      <c r="G51" s="275">
        <v>0</v>
      </c>
      <c r="H51" s="275">
        <v>0</v>
      </c>
      <c r="I51" s="275">
        <v>0</v>
      </c>
      <c r="J51" s="300">
        <v>0</v>
      </c>
      <c r="K51" s="282">
        <v>0</v>
      </c>
      <c r="L51" s="280">
        <v>0</v>
      </c>
      <c r="M51" s="284">
        <v>0</v>
      </c>
      <c r="N51" s="275">
        <v>0</v>
      </c>
      <c r="O51" s="275">
        <v>0</v>
      </c>
      <c r="P51" s="275">
        <v>0</v>
      </c>
      <c r="Q51" s="302">
        <v>0</v>
      </c>
      <c r="R51" s="419">
        <v>0</v>
      </c>
      <c r="S51" s="320">
        <v>0</v>
      </c>
      <c r="T51" s="275">
        <v>0</v>
      </c>
      <c r="U51" s="275">
        <v>0</v>
      </c>
      <c r="V51" s="275">
        <v>0</v>
      </c>
      <c r="W51" s="275">
        <v>0</v>
      </c>
      <c r="X51" s="300">
        <v>0</v>
      </c>
      <c r="Y51" s="415">
        <v>0</v>
      </c>
      <c r="Z51" s="275">
        <v>0</v>
      </c>
      <c r="AA51" s="275">
        <v>0</v>
      </c>
      <c r="AB51" s="275">
        <v>0</v>
      </c>
      <c r="AC51" s="275">
        <v>0</v>
      </c>
      <c r="AD51" s="275">
        <v>0</v>
      </c>
      <c r="AE51" s="302">
        <v>0</v>
      </c>
      <c r="AF51" s="419">
        <v>0.16</v>
      </c>
      <c r="AG51" s="320">
        <v>0</v>
      </c>
      <c r="AH51" s="275">
        <v>0.31</v>
      </c>
      <c r="AI51" s="275">
        <v>0</v>
      </c>
      <c r="AJ51" s="275">
        <v>0</v>
      </c>
      <c r="AK51" s="275">
        <v>0</v>
      </c>
      <c r="AL51" s="300">
        <v>0</v>
      </c>
      <c r="AM51" s="301">
        <f t="shared" si="5"/>
        <v>0.16</v>
      </c>
      <c r="AN51" s="275">
        <f t="shared" si="6"/>
        <v>0</v>
      </c>
      <c r="AO51" s="275">
        <f t="shared" si="7"/>
        <v>0.31</v>
      </c>
      <c r="AP51" s="275">
        <f t="shared" si="8"/>
        <v>0</v>
      </c>
      <c r="AQ51" s="275">
        <f t="shared" si="9"/>
        <v>0</v>
      </c>
      <c r="AR51" s="275">
        <f t="shared" si="10"/>
        <v>0</v>
      </c>
      <c r="AS51" s="275">
        <f t="shared" si="11"/>
        <v>0</v>
      </c>
    </row>
    <row r="52" spans="1:45" s="138" customFormat="1" ht="90">
      <c r="A52" s="273" t="s">
        <v>98</v>
      </c>
      <c r="B52" s="274" t="s">
        <v>299</v>
      </c>
      <c r="C52" s="298" t="s">
        <v>373</v>
      </c>
      <c r="D52" s="409">
        <v>0.1</v>
      </c>
      <c r="E52" s="275">
        <v>0</v>
      </c>
      <c r="F52" s="275">
        <v>0.31</v>
      </c>
      <c r="G52" s="275">
        <v>0</v>
      </c>
      <c r="H52" s="275">
        <v>0</v>
      </c>
      <c r="I52" s="275">
        <v>0</v>
      </c>
      <c r="J52" s="300">
        <v>0</v>
      </c>
      <c r="K52" s="282">
        <v>0</v>
      </c>
      <c r="L52" s="280">
        <v>0</v>
      </c>
      <c r="M52" s="284">
        <v>0</v>
      </c>
      <c r="N52" s="275">
        <v>0</v>
      </c>
      <c r="O52" s="275">
        <v>0</v>
      </c>
      <c r="P52" s="275">
        <v>0</v>
      </c>
      <c r="Q52" s="302">
        <v>0</v>
      </c>
      <c r="R52" s="419">
        <v>0</v>
      </c>
      <c r="S52" s="320">
        <v>0</v>
      </c>
      <c r="T52" s="275">
        <v>0</v>
      </c>
      <c r="U52" s="275">
        <v>0</v>
      </c>
      <c r="V52" s="275">
        <v>0</v>
      </c>
      <c r="W52" s="275">
        <v>0</v>
      </c>
      <c r="X52" s="300">
        <v>0</v>
      </c>
      <c r="Y52" s="415">
        <v>0</v>
      </c>
      <c r="Z52" s="275">
        <v>0</v>
      </c>
      <c r="AA52" s="275">
        <v>0</v>
      </c>
      <c r="AB52" s="275">
        <v>0</v>
      </c>
      <c r="AC52" s="275">
        <v>0</v>
      </c>
      <c r="AD52" s="275">
        <v>0</v>
      </c>
      <c r="AE52" s="302">
        <v>0</v>
      </c>
      <c r="AF52" s="419">
        <v>0.63</v>
      </c>
      <c r="AG52" s="320">
        <v>0</v>
      </c>
      <c r="AH52" s="275">
        <v>0.31</v>
      </c>
      <c r="AI52" s="275">
        <v>0</v>
      </c>
      <c r="AJ52" s="275">
        <v>0</v>
      </c>
      <c r="AK52" s="275">
        <v>0</v>
      </c>
      <c r="AL52" s="300">
        <v>0</v>
      </c>
      <c r="AM52" s="301">
        <f t="shared" si="5"/>
        <v>0.63</v>
      </c>
      <c r="AN52" s="275">
        <f t="shared" si="6"/>
        <v>0</v>
      </c>
      <c r="AO52" s="275">
        <f t="shared" si="7"/>
        <v>0.31</v>
      </c>
      <c r="AP52" s="275">
        <f t="shared" si="8"/>
        <v>0</v>
      </c>
      <c r="AQ52" s="275">
        <f t="shared" si="9"/>
        <v>0</v>
      </c>
      <c r="AR52" s="275">
        <f t="shared" si="10"/>
        <v>0</v>
      </c>
      <c r="AS52" s="275">
        <f t="shared" si="11"/>
        <v>0</v>
      </c>
    </row>
    <row r="53" spans="1:45" s="138" customFormat="1" ht="105">
      <c r="A53" s="273" t="s">
        <v>98</v>
      </c>
      <c r="B53" s="278" t="s">
        <v>300</v>
      </c>
      <c r="C53" s="298" t="s">
        <v>374</v>
      </c>
      <c r="D53" s="409">
        <v>0.1</v>
      </c>
      <c r="E53" s="275">
        <v>0</v>
      </c>
      <c r="F53" s="275">
        <v>0.31</v>
      </c>
      <c r="G53" s="275">
        <v>0</v>
      </c>
      <c r="H53" s="275">
        <v>0</v>
      </c>
      <c r="I53" s="275">
        <v>0</v>
      </c>
      <c r="J53" s="300">
        <v>0</v>
      </c>
      <c r="K53" s="282">
        <v>0</v>
      </c>
      <c r="L53" s="280">
        <v>0</v>
      </c>
      <c r="M53" s="284">
        <v>0</v>
      </c>
      <c r="N53" s="275">
        <v>0</v>
      </c>
      <c r="O53" s="275">
        <v>0</v>
      </c>
      <c r="P53" s="275">
        <v>0</v>
      </c>
      <c r="Q53" s="302">
        <v>0</v>
      </c>
      <c r="R53" s="419">
        <v>0</v>
      </c>
      <c r="S53" s="320">
        <v>0</v>
      </c>
      <c r="T53" s="275">
        <v>0</v>
      </c>
      <c r="U53" s="275">
        <v>0</v>
      </c>
      <c r="V53" s="275">
        <v>0</v>
      </c>
      <c r="W53" s="275">
        <v>0</v>
      </c>
      <c r="X53" s="300">
        <v>0</v>
      </c>
      <c r="Y53" s="415">
        <v>0</v>
      </c>
      <c r="Z53" s="275">
        <v>0</v>
      </c>
      <c r="AA53" s="275">
        <v>0</v>
      </c>
      <c r="AB53" s="275">
        <v>0</v>
      </c>
      <c r="AC53" s="275">
        <v>0</v>
      </c>
      <c r="AD53" s="275">
        <v>0</v>
      </c>
      <c r="AE53" s="302">
        <v>0</v>
      </c>
      <c r="AF53" s="419">
        <v>0.16</v>
      </c>
      <c r="AG53" s="320">
        <v>0</v>
      </c>
      <c r="AH53" s="275">
        <v>0.31</v>
      </c>
      <c r="AI53" s="275">
        <v>0</v>
      </c>
      <c r="AJ53" s="275">
        <v>0</v>
      </c>
      <c r="AK53" s="275">
        <v>0</v>
      </c>
      <c r="AL53" s="300">
        <v>0</v>
      </c>
      <c r="AM53" s="301">
        <f t="shared" si="5"/>
        <v>0.16</v>
      </c>
      <c r="AN53" s="275">
        <f t="shared" si="6"/>
        <v>0</v>
      </c>
      <c r="AO53" s="275">
        <f t="shared" si="7"/>
        <v>0.31</v>
      </c>
      <c r="AP53" s="275">
        <f t="shared" si="8"/>
        <v>0</v>
      </c>
      <c r="AQ53" s="275">
        <f t="shared" si="9"/>
        <v>0</v>
      </c>
      <c r="AR53" s="275">
        <f t="shared" si="10"/>
        <v>0</v>
      </c>
      <c r="AS53" s="275">
        <f t="shared" si="11"/>
        <v>0</v>
      </c>
    </row>
    <row r="54" spans="1:45" s="138" customFormat="1" ht="90">
      <c r="A54" s="273" t="s">
        <v>98</v>
      </c>
      <c r="B54" s="278" t="s">
        <v>301</v>
      </c>
      <c r="C54" s="298" t="s">
        <v>375</v>
      </c>
      <c r="D54" s="409">
        <v>0.1</v>
      </c>
      <c r="E54" s="275">
        <v>0</v>
      </c>
      <c r="F54" s="275">
        <v>0.31</v>
      </c>
      <c r="G54" s="275">
        <v>0</v>
      </c>
      <c r="H54" s="275">
        <v>0</v>
      </c>
      <c r="I54" s="275">
        <v>0</v>
      </c>
      <c r="J54" s="300">
        <v>0</v>
      </c>
      <c r="K54" s="282">
        <v>0</v>
      </c>
      <c r="L54" s="280">
        <v>0</v>
      </c>
      <c r="M54" s="284">
        <v>0</v>
      </c>
      <c r="N54" s="275">
        <v>0</v>
      </c>
      <c r="O54" s="275">
        <v>0</v>
      </c>
      <c r="P54" s="275">
        <v>0</v>
      </c>
      <c r="Q54" s="302">
        <v>0</v>
      </c>
      <c r="R54" s="419">
        <v>0</v>
      </c>
      <c r="S54" s="320">
        <v>0</v>
      </c>
      <c r="T54" s="275">
        <v>0</v>
      </c>
      <c r="U54" s="275">
        <v>0</v>
      </c>
      <c r="V54" s="275">
        <v>0</v>
      </c>
      <c r="W54" s="275">
        <v>0</v>
      </c>
      <c r="X54" s="300">
        <v>0</v>
      </c>
      <c r="Y54" s="415">
        <v>0</v>
      </c>
      <c r="Z54" s="275">
        <v>0</v>
      </c>
      <c r="AA54" s="275">
        <v>0</v>
      </c>
      <c r="AB54" s="275">
        <v>0</v>
      </c>
      <c r="AC54" s="275">
        <v>0</v>
      </c>
      <c r="AD54" s="275">
        <v>0</v>
      </c>
      <c r="AE54" s="302">
        <v>0</v>
      </c>
      <c r="AF54" s="419">
        <v>0.16</v>
      </c>
      <c r="AG54" s="320">
        <v>0</v>
      </c>
      <c r="AH54" s="275">
        <v>0.31</v>
      </c>
      <c r="AI54" s="275">
        <v>0</v>
      </c>
      <c r="AJ54" s="275">
        <v>0</v>
      </c>
      <c r="AK54" s="275">
        <v>0</v>
      </c>
      <c r="AL54" s="300">
        <v>0</v>
      </c>
      <c r="AM54" s="301">
        <f t="shared" si="5"/>
        <v>0.16</v>
      </c>
      <c r="AN54" s="275">
        <f t="shared" si="6"/>
        <v>0</v>
      </c>
      <c r="AO54" s="275">
        <f t="shared" si="7"/>
        <v>0.31</v>
      </c>
      <c r="AP54" s="275">
        <f t="shared" si="8"/>
        <v>0</v>
      </c>
      <c r="AQ54" s="275">
        <f t="shared" si="9"/>
        <v>0</v>
      </c>
      <c r="AR54" s="275">
        <f t="shared" si="10"/>
        <v>0</v>
      </c>
      <c r="AS54" s="275">
        <f t="shared" si="11"/>
        <v>0</v>
      </c>
    </row>
    <row r="55" spans="1:45" s="138" customFormat="1" ht="90">
      <c r="A55" s="273" t="s">
        <v>98</v>
      </c>
      <c r="B55" s="278" t="s">
        <v>302</v>
      </c>
      <c r="C55" s="298" t="s">
        <v>376</v>
      </c>
      <c r="D55" s="409">
        <v>0.4</v>
      </c>
      <c r="E55" s="275">
        <v>0</v>
      </c>
      <c r="F55" s="275">
        <v>0.31</v>
      </c>
      <c r="G55" s="275">
        <v>0</v>
      </c>
      <c r="H55" s="275">
        <v>0</v>
      </c>
      <c r="I55" s="275">
        <v>0</v>
      </c>
      <c r="J55" s="300">
        <v>0</v>
      </c>
      <c r="K55" s="282">
        <v>0</v>
      </c>
      <c r="L55" s="280">
        <v>0</v>
      </c>
      <c r="M55" s="284">
        <v>0</v>
      </c>
      <c r="N55" s="275">
        <v>0</v>
      </c>
      <c r="O55" s="275">
        <v>0</v>
      </c>
      <c r="P55" s="275">
        <v>0</v>
      </c>
      <c r="Q55" s="302">
        <v>0</v>
      </c>
      <c r="R55" s="419">
        <v>0</v>
      </c>
      <c r="S55" s="320">
        <v>0</v>
      </c>
      <c r="T55" s="275">
        <v>0</v>
      </c>
      <c r="U55" s="275">
        <v>0</v>
      </c>
      <c r="V55" s="275">
        <v>0</v>
      </c>
      <c r="W55" s="275">
        <v>0</v>
      </c>
      <c r="X55" s="300">
        <v>0</v>
      </c>
      <c r="Y55" s="415">
        <v>0</v>
      </c>
      <c r="Z55" s="275">
        <v>0</v>
      </c>
      <c r="AA55" s="275">
        <v>0</v>
      </c>
      <c r="AB55" s="275">
        <v>0</v>
      </c>
      <c r="AC55" s="275">
        <v>0</v>
      </c>
      <c r="AD55" s="275">
        <v>0</v>
      </c>
      <c r="AE55" s="302">
        <v>0</v>
      </c>
      <c r="AF55" s="419">
        <v>0.25</v>
      </c>
      <c r="AG55" s="320">
        <v>0</v>
      </c>
      <c r="AH55" s="275">
        <v>0.31</v>
      </c>
      <c r="AI55" s="275">
        <v>0</v>
      </c>
      <c r="AJ55" s="275">
        <v>0</v>
      </c>
      <c r="AK55" s="275">
        <v>0</v>
      </c>
      <c r="AL55" s="300">
        <v>0</v>
      </c>
      <c r="AM55" s="301">
        <f t="shared" si="5"/>
        <v>0.25</v>
      </c>
      <c r="AN55" s="275">
        <f t="shared" si="6"/>
        <v>0</v>
      </c>
      <c r="AO55" s="275">
        <f t="shared" si="7"/>
        <v>0.31</v>
      </c>
      <c r="AP55" s="275">
        <f t="shared" si="8"/>
        <v>0</v>
      </c>
      <c r="AQ55" s="275">
        <f t="shared" si="9"/>
        <v>0</v>
      </c>
      <c r="AR55" s="275">
        <f t="shared" si="10"/>
        <v>0</v>
      </c>
      <c r="AS55" s="275">
        <f t="shared" si="11"/>
        <v>0</v>
      </c>
    </row>
    <row r="56" spans="1:45" s="138" customFormat="1" ht="90">
      <c r="A56" s="273" t="s">
        <v>98</v>
      </c>
      <c r="B56" s="278" t="s">
        <v>303</v>
      </c>
      <c r="C56" s="298" t="s">
        <v>377</v>
      </c>
      <c r="D56" s="409">
        <v>0.1</v>
      </c>
      <c r="E56" s="275">
        <v>0</v>
      </c>
      <c r="F56" s="275">
        <v>0.31</v>
      </c>
      <c r="G56" s="275">
        <v>0</v>
      </c>
      <c r="H56" s="275">
        <v>0</v>
      </c>
      <c r="I56" s="275">
        <v>0</v>
      </c>
      <c r="J56" s="300">
        <v>0</v>
      </c>
      <c r="K56" s="282">
        <v>0</v>
      </c>
      <c r="L56" s="280">
        <v>0</v>
      </c>
      <c r="M56" s="284">
        <v>0</v>
      </c>
      <c r="N56" s="275">
        <v>0</v>
      </c>
      <c r="O56" s="275">
        <v>0</v>
      </c>
      <c r="P56" s="275">
        <v>0</v>
      </c>
      <c r="Q56" s="302">
        <v>0</v>
      </c>
      <c r="R56" s="419">
        <v>0</v>
      </c>
      <c r="S56" s="320">
        <v>0</v>
      </c>
      <c r="T56" s="275">
        <v>0</v>
      </c>
      <c r="U56" s="275">
        <v>0</v>
      </c>
      <c r="V56" s="275">
        <v>0</v>
      </c>
      <c r="W56" s="275">
        <v>0</v>
      </c>
      <c r="X56" s="300">
        <v>0</v>
      </c>
      <c r="Y56" s="415">
        <v>0</v>
      </c>
      <c r="Z56" s="275">
        <v>0</v>
      </c>
      <c r="AA56" s="275">
        <v>0</v>
      </c>
      <c r="AB56" s="275">
        <v>0</v>
      </c>
      <c r="AC56" s="275">
        <v>0</v>
      </c>
      <c r="AD56" s="275">
        <v>0</v>
      </c>
      <c r="AE56" s="302">
        <v>0</v>
      </c>
      <c r="AF56" s="419">
        <v>0.25</v>
      </c>
      <c r="AG56" s="320">
        <v>0</v>
      </c>
      <c r="AH56" s="275">
        <v>0.31</v>
      </c>
      <c r="AI56" s="275">
        <v>0</v>
      </c>
      <c r="AJ56" s="275">
        <v>0</v>
      </c>
      <c r="AK56" s="275">
        <v>0</v>
      </c>
      <c r="AL56" s="300">
        <v>0</v>
      </c>
      <c r="AM56" s="301">
        <f t="shared" si="5"/>
        <v>0.25</v>
      </c>
      <c r="AN56" s="275">
        <f t="shared" si="6"/>
        <v>0</v>
      </c>
      <c r="AO56" s="275">
        <f t="shared" si="7"/>
        <v>0.31</v>
      </c>
      <c r="AP56" s="275">
        <f t="shared" si="8"/>
        <v>0</v>
      </c>
      <c r="AQ56" s="275">
        <f t="shared" si="9"/>
        <v>0</v>
      </c>
      <c r="AR56" s="275">
        <f t="shared" si="10"/>
        <v>0</v>
      </c>
      <c r="AS56" s="275">
        <f t="shared" si="11"/>
        <v>0</v>
      </c>
    </row>
    <row r="57" spans="1:45" s="138" customFormat="1" ht="120">
      <c r="A57" s="273" t="s">
        <v>98</v>
      </c>
      <c r="B57" s="278" t="s">
        <v>304</v>
      </c>
      <c r="C57" s="298" t="s">
        <v>378</v>
      </c>
      <c r="D57" s="409">
        <v>0.4</v>
      </c>
      <c r="E57" s="275">
        <v>0</v>
      </c>
      <c r="F57" s="275">
        <v>0.25</v>
      </c>
      <c r="G57" s="275">
        <v>0</v>
      </c>
      <c r="H57" s="275">
        <v>0</v>
      </c>
      <c r="I57" s="275">
        <v>0</v>
      </c>
      <c r="J57" s="300">
        <v>0</v>
      </c>
      <c r="K57" s="282">
        <v>0</v>
      </c>
      <c r="L57" s="280">
        <v>0</v>
      </c>
      <c r="M57" s="284">
        <v>0</v>
      </c>
      <c r="N57" s="275">
        <v>0</v>
      </c>
      <c r="O57" s="275">
        <v>0</v>
      </c>
      <c r="P57" s="275">
        <v>0</v>
      </c>
      <c r="Q57" s="302">
        <v>0</v>
      </c>
      <c r="R57" s="419">
        <v>0</v>
      </c>
      <c r="S57" s="320">
        <v>0</v>
      </c>
      <c r="T57" s="275">
        <v>0</v>
      </c>
      <c r="U57" s="275">
        <v>0</v>
      </c>
      <c r="V57" s="275">
        <v>0</v>
      </c>
      <c r="W57" s="275">
        <v>0</v>
      </c>
      <c r="X57" s="300">
        <v>0</v>
      </c>
      <c r="Y57" s="415">
        <v>0</v>
      </c>
      <c r="Z57" s="275">
        <v>0</v>
      </c>
      <c r="AA57" s="275">
        <v>0</v>
      </c>
      <c r="AB57" s="275">
        <v>0</v>
      </c>
      <c r="AC57" s="275">
        <v>0</v>
      </c>
      <c r="AD57" s="275">
        <v>0</v>
      </c>
      <c r="AE57" s="302">
        <v>0</v>
      </c>
      <c r="AF57" s="419">
        <v>0.63</v>
      </c>
      <c r="AG57" s="320">
        <v>0</v>
      </c>
      <c r="AH57" s="320">
        <v>0.25</v>
      </c>
      <c r="AI57" s="275">
        <v>0</v>
      </c>
      <c r="AJ57" s="275">
        <v>0</v>
      </c>
      <c r="AK57" s="275">
        <v>0</v>
      </c>
      <c r="AL57" s="300">
        <v>0</v>
      </c>
      <c r="AM57" s="301">
        <f t="shared" si="5"/>
        <v>0.63</v>
      </c>
      <c r="AN57" s="275">
        <f t="shared" si="6"/>
        <v>0</v>
      </c>
      <c r="AO57" s="275">
        <f t="shared" si="7"/>
        <v>0.25</v>
      </c>
      <c r="AP57" s="275">
        <f t="shared" si="8"/>
        <v>0</v>
      </c>
      <c r="AQ57" s="275">
        <f t="shared" si="9"/>
        <v>0</v>
      </c>
      <c r="AR57" s="275">
        <f t="shared" si="10"/>
        <v>0</v>
      </c>
      <c r="AS57" s="275">
        <f t="shared" si="11"/>
        <v>0</v>
      </c>
    </row>
    <row r="58" spans="1:45" s="138" customFormat="1" ht="105">
      <c r="A58" s="273" t="s">
        <v>98</v>
      </c>
      <c r="B58" s="278" t="s">
        <v>305</v>
      </c>
      <c r="C58" s="298" t="s">
        <v>379</v>
      </c>
      <c r="D58" s="409">
        <v>0.4</v>
      </c>
      <c r="E58" s="275">
        <v>0</v>
      </c>
      <c r="F58" s="275">
        <v>0.25</v>
      </c>
      <c r="G58" s="275">
        <v>0</v>
      </c>
      <c r="H58" s="275">
        <v>0</v>
      </c>
      <c r="I58" s="275">
        <v>0</v>
      </c>
      <c r="J58" s="300">
        <v>0</v>
      </c>
      <c r="K58" s="282">
        <v>0</v>
      </c>
      <c r="L58" s="280">
        <v>0</v>
      </c>
      <c r="M58" s="284">
        <v>0</v>
      </c>
      <c r="N58" s="275">
        <v>0</v>
      </c>
      <c r="O58" s="275">
        <v>0</v>
      </c>
      <c r="P58" s="275">
        <v>0</v>
      </c>
      <c r="Q58" s="302">
        <v>0</v>
      </c>
      <c r="R58" s="419">
        <v>0</v>
      </c>
      <c r="S58" s="320">
        <v>0</v>
      </c>
      <c r="T58" s="275">
        <v>0</v>
      </c>
      <c r="U58" s="275">
        <v>0</v>
      </c>
      <c r="V58" s="275">
        <v>0</v>
      </c>
      <c r="W58" s="275">
        <v>0</v>
      </c>
      <c r="X58" s="300">
        <v>0</v>
      </c>
      <c r="Y58" s="415">
        <v>0</v>
      </c>
      <c r="Z58" s="275">
        <v>0</v>
      </c>
      <c r="AA58" s="275">
        <v>0</v>
      </c>
      <c r="AB58" s="275">
        <v>0</v>
      </c>
      <c r="AC58" s="275">
        <v>0</v>
      </c>
      <c r="AD58" s="275">
        <v>0</v>
      </c>
      <c r="AE58" s="302">
        <v>0</v>
      </c>
      <c r="AF58" s="419">
        <v>0.63</v>
      </c>
      <c r="AG58" s="320">
        <v>0</v>
      </c>
      <c r="AH58" s="320">
        <v>0.25</v>
      </c>
      <c r="AI58" s="275">
        <v>0</v>
      </c>
      <c r="AJ58" s="275">
        <v>0</v>
      </c>
      <c r="AK58" s="275">
        <v>0</v>
      </c>
      <c r="AL58" s="300">
        <v>0</v>
      </c>
      <c r="AM58" s="301">
        <f t="shared" si="5"/>
        <v>0.63</v>
      </c>
      <c r="AN58" s="275">
        <f t="shared" si="6"/>
        <v>0</v>
      </c>
      <c r="AO58" s="275">
        <f t="shared" si="7"/>
        <v>0.25</v>
      </c>
      <c r="AP58" s="275">
        <f t="shared" si="8"/>
        <v>0</v>
      </c>
      <c r="AQ58" s="275">
        <f t="shared" si="9"/>
        <v>0</v>
      </c>
      <c r="AR58" s="275">
        <f t="shared" si="10"/>
        <v>0</v>
      </c>
      <c r="AS58" s="275">
        <f t="shared" si="11"/>
        <v>0</v>
      </c>
    </row>
    <row r="59" spans="1:45" s="138" customFormat="1" ht="105">
      <c r="A59" s="273" t="s">
        <v>98</v>
      </c>
      <c r="B59" s="278" t="s">
        <v>306</v>
      </c>
      <c r="C59" s="298" t="s">
        <v>380</v>
      </c>
      <c r="D59" s="409">
        <v>0.4</v>
      </c>
      <c r="E59" s="275">
        <v>0</v>
      </c>
      <c r="F59" s="275">
        <v>0.25</v>
      </c>
      <c r="G59" s="275">
        <v>0</v>
      </c>
      <c r="H59" s="275">
        <v>0</v>
      </c>
      <c r="I59" s="275">
        <v>0</v>
      </c>
      <c r="J59" s="300">
        <v>0</v>
      </c>
      <c r="K59" s="282">
        <v>0</v>
      </c>
      <c r="L59" s="280">
        <v>0</v>
      </c>
      <c r="M59" s="284">
        <v>0</v>
      </c>
      <c r="N59" s="275">
        <v>0</v>
      </c>
      <c r="O59" s="275">
        <v>0</v>
      </c>
      <c r="P59" s="275">
        <v>0</v>
      </c>
      <c r="Q59" s="302">
        <v>0</v>
      </c>
      <c r="R59" s="419">
        <v>0</v>
      </c>
      <c r="S59" s="320">
        <v>0</v>
      </c>
      <c r="T59" s="275">
        <v>0</v>
      </c>
      <c r="U59" s="275">
        <v>0</v>
      </c>
      <c r="V59" s="275">
        <v>0</v>
      </c>
      <c r="W59" s="275">
        <v>0</v>
      </c>
      <c r="X59" s="300">
        <v>0</v>
      </c>
      <c r="Y59" s="415">
        <v>0</v>
      </c>
      <c r="Z59" s="275">
        <v>0</v>
      </c>
      <c r="AA59" s="275">
        <v>0</v>
      </c>
      <c r="AB59" s="275">
        <v>0</v>
      </c>
      <c r="AC59" s="275">
        <v>0</v>
      </c>
      <c r="AD59" s="275">
        <v>0</v>
      </c>
      <c r="AE59" s="302">
        <v>0</v>
      </c>
      <c r="AF59" s="419">
        <v>0.63</v>
      </c>
      <c r="AG59" s="320">
        <v>0</v>
      </c>
      <c r="AH59" s="320">
        <v>0.25</v>
      </c>
      <c r="AI59" s="275">
        <v>0</v>
      </c>
      <c r="AJ59" s="275">
        <v>0</v>
      </c>
      <c r="AK59" s="275">
        <v>0</v>
      </c>
      <c r="AL59" s="300">
        <v>0</v>
      </c>
      <c r="AM59" s="301">
        <f t="shared" si="5"/>
        <v>0.63</v>
      </c>
      <c r="AN59" s="275">
        <f t="shared" si="6"/>
        <v>0</v>
      </c>
      <c r="AO59" s="275">
        <f t="shared" si="7"/>
        <v>0.25</v>
      </c>
      <c r="AP59" s="275">
        <f t="shared" si="8"/>
        <v>0</v>
      </c>
      <c r="AQ59" s="275">
        <f t="shared" si="9"/>
        <v>0</v>
      </c>
      <c r="AR59" s="275">
        <f t="shared" si="10"/>
        <v>0</v>
      </c>
      <c r="AS59" s="275">
        <f t="shared" si="11"/>
        <v>0</v>
      </c>
    </row>
    <row r="60" spans="1:45" s="138" customFormat="1" ht="120">
      <c r="A60" s="273" t="s">
        <v>98</v>
      </c>
      <c r="B60" s="278" t="s">
        <v>307</v>
      </c>
      <c r="C60" s="298" t="s">
        <v>381</v>
      </c>
      <c r="D60" s="409">
        <v>0.4</v>
      </c>
      <c r="E60" s="275">
        <v>0</v>
      </c>
      <c r="F60" s="275">
        <v>0.25</v>
      </c>
      <c r="G60" s="275">
        <v>0</v>
      </c>
      <c r="H60" s="275">
        <v>0</v>
      </c>
      <c r="I60" s="275">
        <v>0</v>
      </c>
      <c r="J60" s="300">
        <v>0</v>
      </c>
      <c r="K60" s="282">
        <v>0</v>
      </c>
      <c r="L60" s="280">
        <v>0</v>
      </c>
      <c r="M60" s="284">
        <v>0</v>
      </c>
      <c r="N60" s="275">
        <v>0</v>
      </c>
      <c r="O60" s="275">
        <v>0</v>
      </c>
      <c r="P60" s="275">
        <v>0</v>
      </c>
      <c r="Q60" s="302">
        <v>0</v>
      </c>
      <c r="R60" s="419">
        <v>0</v>
      </c>
      <c r="S60" s="320">
        <v>0</v>
      </c>
      <c r="T60" s="275">
        <v>0</v>
      </c>
      <c r="U60" s="275">
        <v>0</v>
      </c>
      <c r="V60" s="275">
        <v>0</v>
      </c>
      <c r="W60" s="275">
        <v>0</v>
      </c>
      <c r="X60" s="300">
        <v>0</v>
      </c>
      <c r="Y60" s="415">
        <v>0</v>
      </c>
      <c r="Z60" s="275">
        <v>0</v>
      </c>
      <c r="AA60" s="275">
        <v>0</v>
      </c>
      <c r="AB60" s="275">
        <v>0</v>
      </c>
      <c r="AC60" s="275">
        <v>0</v>
      </c>
      <c r="AD60" s="275">
        <v>0</v>
      </c>
      <c r="AE60" s="302">
        <v>0</v>
      </c>
      <c r="AF60" s="419">
        <v>0.63</v>
      </c>
      <c r="AG60" s="320">
        <v>0</v>
      </c>
      <c r="AH60" s="320">
        <v>0.25</v>
      </c>
      <c r="AI60" s="275">
        <v>0</v>
      </c>
      <c r="AJ60" s="275">
        <v>0</v>
      </c>
      <c r="AK60" s="275">
        <v>0</v>
      </c>
      <c r="AL60" s="300">
        <v>0</v>
      </c>
      <c r="AM60" s="301">
        <f t="shared" si="5"/>
        <v>0.63</v>
      </c>
      <c r="AN60" s="275">
        <f t="shared" si="6"/>
        <v>0</v>
      </c>
      <c r="AO60" s="275">
        <f t="shared" si="7"/>
        <v>0.25</v>
      </c>
      <c r="AP60" s="275">
        <f t="shared" si="8"/>
        <v>0</v>
      </c>
      <c r="AQ60" s="275">
        <f t="shared" si="9"/>
        <v>0</v>
      </c>
      <c r="AR60" s="275">
        <f t="shared" si="10"/>
        <v>0</v>
      </c>
      <c r="AS60" s="275">
        <f t="shared" si="11"/>
        <v>0</v>
      </c>
    </row>
    <row r="61" spans="1:45" s="138" customFormat="1" ht="135">
      <c r="A61" s="273" t="s">
        <v>98</v>
      </c>
      <c r="B61" s="278" t="s">
        <v>308</v>
      </c>
      <c r="C61" s="298" t="s">
        <v>382</v>
      </c>
      <c r="D61" s="409">
        <v>0.4</v>
      </c>
      <c r="E61" s="275">
        <v>0</v>
      </c>
      <c r="F61" s="275">
        <v>0.25</v>
      </c>
      <c r="G61" s="275">
        <v>0</v>
      </c>
      <c r="H61" s="275">
        <v>0</v>
      </c>
      <c r="I61" s="275">
        <v>0</v>
      </c>
      <c r="J61" s="300">
        <v>0</v>
      </c>
      <c r="K61" s="282">
        <v>0</v>
      </c>
      <c r="L61" s="280">
        <v>0</v>
      </c>
      <c r="M61" s="284">
        <v>0</v>
      </c>
      <c r="N61" s="275">
        <v>0</v>
      </c>
      <c r="O61" s="275">
        <v>0</v>
      </c>
      <c r="P61" s="275">
        <v>0</v>
      </c>
      <c r="Q61" s="302">
        <v>0</v>
      </c>
      <c r="R61" s="419">
        <v>0</v>
      </c>
      <c r="S61" s="320">
        <v>0</v>
      </c>
      <c r="T61" s="275">
        <v>0</v>
      </c>
      <c r="U61" s="275">
        <v>0</v>
      </c>
      <c r="V61" s="275">
        <v>0</v>
      </c>
      <c r="W61" s="275">
        <v>0</v>
      </c>
      <c r="X61" s="300">
        <v>0</v>
      </c>
      <c r="Y61" s="415">
        <v>0</v>
      </c>
      <c r="Z61" s="275">
        <v>0</v>
      </c>
      <c r="AA61" s="275">
        <v>0</v>
      </c>
      <c r="AB61" s="275">
        <v>0</v>
      </c>
      <c r="AC61" s="275">
        <v>0</v>
      </c>
      <c r="AD61" s="275">
        <v>0</v>
      </c>
      <c r="AE61" s="302">
        <v>0</v>
      </c>
      <c r="AF61" s="419">
        <v>0.63</v>
      </c>
      <c r="AG61" s="320">
        <v>0</v>
      </c>
      <c r="AH61" s="320">
        <v>0.25</v>
      </c>
      <c r="AI61" s="275">
        <v>0</v>
      </c>
      <c r="AJ61" s="275">
        <v>0</v>
      </c>
      <c r="AK61" s="275">
        <v>0</v>
      </c>
      <c r="AL61" s="300">
        <v>0</v>
      </c>
      <c r="AM61" s="301">
        <f t="shared" si="5"/>
        <v>0.63</v>
      </c>
      <c r="AN61" s="275">
        <f t="shared" si="6"/>
        <v>0</v>
      </c>
      <c r="AO61" s="275">
        <f t="shared" si="7"/>
        <v>0.25</v>
      </c>
      <c r="AP61" s="275">
        <f t="shared" si="8"/>
        <v>0</v>
      </c>
      <c r="AQ61" s="275">
        <f t="shared" si="9"/>
        <v>0</v>
      </c>
      <c r="AR61" s="275">
        <f t="shared" si="10"/>
        <v>0</v>
      </c>
      <c r="AS61" s="275">
        <f t="shared" si="11"/>
        <v>0</v>
      </c>
    </row>
    <row r="62" spans="1:45" s="138" customFormat="1" ht="105">
      <c r="A62" s="273" t="s">
        <v>98</v>
      </c>
      <c r="B62" s="278" t="s">
        <v>309</v>
      </c>
      <c r="C62" s="298" t="s">
        <v>383</v>
      </c>
      <c r="D62" s="409">
        <v>0.25</v>
      </c>
      <c r="E62" s="275">
        <v>0</v>
      </c>
      <c r="F62" s="275">
        <v>0.31</v>
      </c>
      <c r="G62" s="275">
        <v>0</v>
      </c>
      <c r="H62" s="275">
        <v>0</v>
      </c>
      <c r="I62" s="275">
        <v>0</v>
      </c>
      <c r="J62" s="300">
        <v>0</v>
      </c>
      <c r="K62" s="282">
        <v>0</v>
      </c>
      <c r="L62" s="280">
        <v>0</v>
      </c>
      <c r="M62" s="284">
        <v>0</v>
      </c>
      <c r="N62" s="275">
        <v>0</v>
      </c>
      <c r="O62" s="275">
        <v>0</v>
      </c>
      <c r="P62" s="275">
        <v>0</v>
      </c>
      <c r="Q62" s="302">
        <v>0</v>
      </c>
      <c r="R62" s="419">
        <v>0</v>
      </c>
      <c r="S62" s="320">
        <v>0</v>
      </c>
      <c r="T62" s="275">
        <v>0</v>
      </c>
      <c r="U62" s="275">
        <v>0</v>
      </c>
      <c r="V62" s="275">
        <v>0</v>
      </c>
      <c r="W62" s="275">
        <v>0</v>
      </c>
      <c r="X62" s="300">
        <v>0</v>
      </c>
      <c r="Y62" s="415">
        <v>0</v>
      </c>
      <c r="Z62" s="275">
        <v>0</v>
      </c>
      <c r="AA62" s="275">
        <v>0</v>
      </c>
      <c r="AB62" s="275">
        <v>0</v>
      </c>
      <c r="AC62" s="275">
        <v>0</v>
      </c>
      <c r="AD62" s="275">
        <v>0</v>
      </c>
      <c r="AE62" s="302">
        <v>0</v>
      </c>
      <c r="AF62" s="419">
        <v>0.4</v>
      </c>
      <c r="AG62" s="320">
        <v>0</v>
      </c>
      <c r="AH62" s="275">
        <v>0.31</v>
      </c>
      <c r="AI62" s="275">
        <v>0</v>
      </c>
      <c r="AJ62" s="275">
        <v>0</v>
      </c>
      <c r="AK62" s="275">
        <v>0</v>
      </c>
      <c r="AL62" s="300">
        <v>0</v>
      </c>
      <c r="AM62" s="301">
        <f t="shared" si="5"/>
        <v>0.4</v>
      </c>
      <c r="AN62" s="275">
        <f t="shared" si="6"/>
        <v>0</v>
      </c>
      <c r="AO62" s="275">
        <f t="shared" si="7"/>
        <v>0.31</v>
      </c>
      <c r="AP62" s="275">
        <f t="shared" si="8"/>
        <v>0</v>
      </c>
      <c r="AQ62" s="275">
        <f t="shared" si="9"/>
        <v>0</v>
      </c>
      <c r="AR62" s="275">
        <f t="shared" si="10"/>
        <v>0</v>
      </c>
      <c r="AS62" s="275">
        <f t="shared" si="11"/>
        <v>0</v>
      </c>
    </row>
    <row r="63" spans="1:45" s="138" customFormat="1" ht="105">
      <c r="A63" s="273" t="s">
        <v>98</v>
      </c>
      <c r="B63" s="278" t="s">
        <v>310</v>
      </c>
      <c r="C63" s="298" t="s">
        <v>384</v>
      </c>
      <c r="D63" s="409">
        <v>0.25</v>
      </c>
      <c r="E63" s="275">
        <v>0</v>
      </c>
      <c r="F63" s="275">
        <v>0.25</v>
      </c>
      <c r="G63" s="275">
        <v>0</v>
      </c>
      <c r="H63" s="275">
        <v>0</v>
      </c>
      <c r="I63" s="275">
        <v>0</v>
      </c>
      <c r="J63" s="300">
        <v>0</v>
      </c>
      <c r="K63" s="282">
        <v>0</v>
      </c>
      <c r="L63" s="280">
        <v>0</v>
      </c>
      <c r="M63" s="284">
        <v>0</v>
      </c>
      <c r="N63" s="275">
        <v>0</v>
      </c>
      <c r="O63" s="275">
        <v>0</v>
      </c>
      <c r="P63" s="275">
        <v>0</v>
      </c>
      <c r="Q63" s="302">
        <v>0</v>
      </c>
      <c r="R63" s="419">
        <v>0</v>
      </c>
      <c r="S63" s="320">
        <v>0</v>
      </c>
      <c r="T63" s="275">
        <v>0</v>
      </c>
      <c r="U63" s="275">
        <v>0</v>
      </c>
      <c r="V63" s="275">
        <v>0</v>
      </c>
      <c r="W63" s="275">
        <v>0</v>
      </c>
      <c r="X63" s="300">
        <v>0</v>
      </c>
      <c r="Y63" s="415">
        <v>0</v>
      </c>
      <c r="Z63" s="275">
        <v>0</v>
      </c>
      <c r="AA63" s="275">
        <v>0</v>
      </c>
      <c r="AB63" s="275">
        <v>0</v>
      </c>
      <c r="AC63" s="275">
        <v>0</v>
      </c>
      <c r="AD63" s="275">
        <v>0</v>
      </c>
      <c r="AE63" s="302">
        <v>0</v>
      </c>
      <c r="AF63" s="419">
        <v>0.4</v>
      </c>
      <c r="AG63" s="320">
        <v>0</v>
      </c>
      <c r="AH63" s="320">
        <v>0.25</v>
      </c>
      <c r="AI63" s="275">
        <v>0</v>
      </c>
      <c r="AJ63" s="275">
        <v>0</v>
      </c>
      <c r="AK63" s="275">
        <v>0</v>
      </c>
      <c r="AL63" s="300">
        <v>0</v>
      </c>
      <c r="AM63" s="301">
        <f t="shared" si="5"/>
        <v>0.4</v>
      </c>
      <c r="AN63" s="275">
        <f t="shared" si="6"/>
        <v>0</v>
      </c>
      <c r="AO63" s="275">
        <f t="shared" si="7"/>
        <v>0.25</v>
      </c>
      <c r="AP63" s="275">
        <f t="shared" si="8"/>
        <v>0</v>
      </c>
      <c r="AQ63" s="275">
        <f t="shared" si="9"/>
        <v>0</v>
      </c>
      <c r="AR63" s="275">
        <f t="shared" si="10"/>
        <v>0</v>
      </c>
      <c r="AS63" s="275">
        <f t="shared" si="11"/>
        <v>0</v>
      </c>
    </row>
    <row r="64" spans="1:45" s="138" customFormat="1" ht="105">
      <c r="A64" s="273" t="s">
        <v>98</v>
      </c>
      <c r="B64" s="278" t="s">
        <v>311</v>
      </c>
      <c r="C64" s="298" t="s">
        <v>385</v>
      </c>
      <c r="D64" s="409">
        <v>0.63</v>
      </c>
      <c r="E64" s="275">
        <v>0</v>
      </c>
      <c r="F64" s="275">
        <v>0.31</v>
      </c>
      <c r="G64" s="275">
        <v>0</v>
      </c>
      <c r="H64" s="275">
        <v>0</v>
      </c>
      <c r="I64" s="275">
        <v>0</v>
      </c>
      <c r="J64" s="300">
        <v>0</v>
      </c>
      <c r="K64" s="282">
        <v>0</v>
      </c>
      <c r="L64" s="280">
        <v>0</v>
      </c>
      <c r="M64" s="284">
        <v>0</v>
      </c>
      <c r="N64" s="275">
        <v>0</v>
      </c>
      <c r="O64" s="275">
        <v>0</v>
      </c>
      <c r="P64" s="275">
        <v>0</v>
      </c>
      <c r="Q64" s="302">
        <v>0</v>
      </c>
      <c r="R64" s="419">
        <v>0</v>
      </c>
      <c r="S64" s="320">
        <v>0</v>
      </c>
      <c r="T64" s="275">
        <v>0</v>
      </c>
      <c r="U64" s="275">
        <v>0</v>
      </c>
      <c r="V64" s="275">
        <v>0</v>
      </c>
      <c r="W64" s="275">
        <v>0</v>
      </c>
      <c r="X64" s="300">
        <v>0</v>
      </c>
      <c r="Y64" s="415">
        <v>0</v>
      </c>
      <c r="Z64" s="275">
        <v>0</v>
      </c>
      <c r="AA64" s="275">
        <v>0</v>
      </c>
      <c r="AB64" s="275">
        <v>0</v>
      </c>
      <c r="AC64" s="275">
        <v>0</v>
      </c>
      <c r="AD64" s="275">
        <v>0</v>
      </c>
      <c r="AE64" s="302">
        <v>0</v>
      </c>
      <c r="AF64" s="419">
        <v>0.16</v>
      </c>
      <c r="AG64" s="320">
        <v>0</v>
      </c>
      <c r="AH64" s="275">
        <v>0.31</v>
      </c>
      <c r="AI64" s="275">
        <v>0</v>
      </c>
      <c r="AJ64" s="275">
        <v>0</v>
      </c>
      <c r="AK64" s="275">
        <v>0</v>
      </c>
      <c r="AL64" s="300">
        <v>0</v>
      </c>
      <c r="AM64" s="301">
        <f t="shared" si="5"/>
        <v>0.16</v>
      </c>
      <c r="AN64" s="275">
        <f t="shared" si="6"/>
        <v>0</v>
      </c>
      <c r="AO64" s="275">
        <f t="shared" si="7"/>
        <v>0.31</v>
      </c>
      <c r="AP64" s="275">
        <f t="shared" si="8"/>
        <v>0</v>
      </c>
      <c r="AQ64" s="275">
        <f t="shared" si="9"/>
        <v>0</v>
      </c>
      <c r="AR64" s="275">
        <f t="shared" si="10"/>
        <v>0</v>
      </c>
      <c r="AS64" s="275">
        <f t="shared" si="11"/>
        <v>0</v>
      </c>
    </row>
    <row r="65" spans="1:45" s="138" customFormat="1" ht="120">
      <c r="A65" s="273" t="s">
        <v>98</v>
      </c>
      <c r="B65" s="278" t="s">
        <v>312</v>
      </c>
      <c r="C65" s="298" t="s">
        <v>386</v>
      </c>
      <c r="D65" s="409">
        <v>0.16</v>
      </c>
      <c r="E65" s="275">
        <v>0</v>
      </c>
      <c r="F65" s="275">
        <v>0.31</v>
      </c>
      <c r="G65" s="275">
        <v>0</v>
      </c>
      <c r="H65" s="275">
        <v>0</v>
      </c>
      <c r="I65" s="275">
        <v>0</v>
      </c>
      <c r="J65" s="300">
        <v>0</v>
      </c>
      <c r="K65" s="282">
        <v>0</v>
      </c>
      <c r="L65" s="280">
        <v>0</v>
      </c>
      <c r="M65" s="284">
        <v>0</v>
      </c>
      <c r="N65" s="275">
        <v>0</v>
      </c>
      <c r="O65" s="275">
        <v>0</v>
      </c>
      <c r="P65" s="275">
        <v>0</v>
      </c>
      <c r="Q65" s="302">
        <v>0</v>
      </c>
      <c r="R65" s="419">
        <v>0</v>
      </c>
      <c r="S65" s="320">
        <v>0</v>
      </c>
      <c r="T65" s="275">
        <v>0</v>
      </c>
      <c r="U65" s="275">
        <v>0</v>
      </c>
      <c r="V65" s="275">
        <v>0</v>
      </c>
      <c r="W65" s="275">
        <v>0</v>
      </c>
      <c r="X65" s="300">
        <v>0</v>
      </c>
      <c r="Y65" s="415">
        <v>0</v>
      </c>
      <c r="Z65" s="275">
        <v>0</v>
      </c>
      <c r="AA65" s="275">
        <v>0</v>
      </c>
      <c r="AB65" s="275">
        <v>0</v>
      </c>
      <c r="AC65" s="275">
        <v>0</v>
      </c>
      <c r="AD65" s="275">
        <v>0</v>
      </c>
      <c r="AE65" s="302">
        <v>0</v>
      </c>
      <c r="AF65" s="419">
        <v>0.16</v>
      </c>
      <c r="AG65" s="320">
        <v>0</v>
      </c>
      <c r="AH65" s="275">
        <v>0.31</v>
      </c>
      <c r="AI65" s="275">
        <v>0</v>
      </c>
      <c r="AJ65" s="275">
        <v>0</v>
      </c>
      <c r="AK65" s="275">
        <v>0</v>
      </c>
      <c r="AL65" s="300">
        <v>0</v>
      </c>
      <c r="AM65" s="301">
        <f t="shared" si="5"/>
        <v>0.16</v>
      </c>
      <c r="AN65" s="275">
        <f t="shared" si="6"/>
        <v>0</v>
      </c>
      <c r="AO65" s="275">
        <f t="shared" si="7"/>
        <v>0.31</v>
      </c>
      <c r="AP65" s="275">
        <f t="shared" si="8"/>
        <v>0</v>
      </c>
      <c r="AQ65" s="275">
        <f t="shared" si="9"/>
        <v>0</v>
      </c>
      <c r="AR65" s="275">
        <f t="shared" si="10"/>
        <v>0</v>
      </c>
      <c r="AS65" s="275">
        <f t="shared" si="11"/>
        <v>0</v>
      </c>
    </row>
    <row r="66" spans="1:45" s="138" customFormat="1" ht="105">
      <c r="A66" s="273" t="s">
        <v>98</v>
      </c>
      <c r="B66" s="278" t="s">
        <v>313</v>
      </c>
      <c r="C66" s="298" t="s">
        <v>387</v>
      </c>
      <c r="D66" s="409">
        <v>0.25</v>
      </c>
      <c r="E66" s="275">
        <v>0</v>
      </c>
      <c r="F66" s="275">
        <v>0.25</v>
      </c>
      <c r="G66" s="275">
        <v>0</v>
      </c>
      <c r="H66" s="275">
        <v>0</v>
      </c>
      <c r="I66" s="275">
        <v>0</v>
      </c>
      <c r="J66" s="300">
        <v>0</v>
      </c>
      <c r="K66" s="282">
        <v>0</v>
      </c>
      <c r="L66" s="280">
        <v>0</v>
      </c>
      <c r="M66" s="284">
        <v>0</v>
      </c>
      <c r="N66" s="275">
        <v>0</v>
      </c>
      <c r="O66" s="275">
        <v>0</v>
      </c>
      <c r="P66" s="275">
        <v>0</v>
      </c>
      <c r="Q66" s="302">
        <v>0</v>
      </c>
      <c r="R66" s="419">
        <v>0</v>
      </c>
      <c r="S66" s="320">
        <v>0</v>
      </c>
      <c r="T66" s="275">
        <v>0</v>
      </c>
      <c r="U66" s="275">
        <v>0</v>
      </c>
      <c r="V66" s="275">
        <v>0</v>
      </c>
      <c r="W66" s="275">
        <v>0</v>
      </c>
      <c r="X66" s="300">
        <v>0</v>
      </c>
      <c r="Y66" s="415">
        <v>0</v>
      </c>
      <c r="Z66" s="275">
        <v>0</v>
      </c>
      <c r="AA66" s="275">
        <v>0</v>
      </c>
      <c r="AB66" s="275">
        <v>0</v>
      </c>
      <c r="AC66" s="275">
        <v>0</v>
      </c>
      <c r="AD66" s="275">
        <v>0</v>
      </c>
      <c r="AE66" s="302">
        <v>0</v>
      </c>
      <c r="AF66" s="419">
        <v>0.4</v>
      </c>
      <c r="AG66" s="320">
        <v>0</v>
      </c>
      <c r="AH66" s="320">
        <v>0.25</v>
      </c>
      <c r="AI66" s="275">
        <v>0</v>
      </c>
      <c r="AJ66" s="275">
        <v>0</v>
      </c>
      <c r="AK66" s="275">
        <v>0</v>
      </c>
      <c r="AL66" s="300">
        <v>0</v>
      </c>
      <c r="AM66" s="301">
        <f t="shared" si="5"/>
        <v>0.4</v>
      </c>
      <c r="AN66" s="275">
        <f t="shared" si="6"/>
        <v>0</v>
      </c>
      <c r="AO66" s="275">
        <f t="shared" si="7"/>
        <v>0.25</v>
      </c>
      <c r="AP66" s="275">
        <f t="shared" si="8"/>
        <v>0</v>
      </c>
      <c r="AQ66" s="275">
        <f t="shared" si="9"/>
        <v>0</v>
      </c>
      <c r="AR66" s="275">
        <f t="shared" si="10"/>
        <v>0</v>
      </c>
      <c r="AS66" s="275">
        <f t="shared" si="11"/>
        <v>0</v>
      </c>
    </row>
    <row r="67" spans="1:45" s="138" customFormat="1" ht="42.75">
      <c r="A67" s="285" t="s">
        <v>333</v>
      </c>
      <c r="B67" s="286" t="s">
        <v>334</v>
      </c>
      <c r="C67" s="304"/>
      <c r="D67" s="299">
        <f aca="true" t="shared" si="12" ref="D67:AS67">D68</f>
        <v>0</v>
      </c>
      <c r="E67" s="271">
        <f t="shared" si="12"/>
        <v>0</v>
      </c>
      <c r="F67" s="271">
        <f t="shared" si="12"/>
        <v>0</v>
      </c>
      <c r="G67" s="271">
        <f t="shared" si="12"/>
        <v>0</v>
      </c>
      <c r="H67" s="271">
        <f t="shared" si="12"/>
        <v>0</v>
      </c>
      <c r="I67" s="271">
        <f t="shared" si="12"/>
        <v>0</v>
      </c>
      <c r="J67" s="307">
        <f t="shared" si="12"/>
        <v>0</v>
      </c>
      <c r="K67" s="287">
        <f t="shared" si="12"/>
        <v>2.0500000000000003</v>
      </c>
      <c r="L67" s="184">
        <f t="shared" si="12"/>
        <v>0</v>
      </c>
      <c r="M67" s="184">
        <f t="shared" si="12"/>
        <v>7.219999999999999</v>
      </c>
      <c r="N67" s="271">
        <f t="shared" si="12"/>
        <v>0</v>
      </c>
      <c r="O67" s="271">
        <f t="shared" si="12"/>
        <v>0</v>
      </c>
      <c r="P67" s="271">
        <f t="shared" si="12"/>
        <v>0</v>
      </c>
      <c r="Q67" s="305">
        <f t="shared" si="12"/>
        <v>0</v>
      </c>
      <c r="R67" s="306">
        <f t="shared" si="12"/>
        <v>0</v>
      </c>
      <c r="S67" s="271">
        <f t="shared" si="12"/>
        <v>0</v>
      </c>
      <c r="T67" s="271">
        <f t="shared" si="12"/>
        <v>0</v>
      </c>
      <c r="U67" s="271">
        <f t="shared" si="12"/>
        <v>0</v>
      </c>
      <c r="V67" s="271">
        <f t="shared" si="12"/>
        <v>0</v>
      </c>
      <c r="W67" s="271">
        <f t="shared" si="12"/>
        <v>0</v>
      </c>
      <c r="X67" s="307">
        <f t="shared" si="12"/>
        <v>0</v>
      </c>
      <c r="Y67" s="416">
        <f t="shared" si="12"/>
        <v>0</v>
      </c>
      <c r="Z67" s="271">
        <f t="shared" si="12"/>
        <v>0</v>
      </c>
      <c r="AA67" s="271">
        <f t="shared" si="12"/>
        <v>0</v>
      </c>
      <c r="AB67" s="271">
        <f t="shared" si="12"/>
        <v>0</v>
      </c>
      <c r="AC67" s="271">
        <f t="shared" si="12"/>
        <v>0</v>
      </c>
      <c r="AD67" s="271">
        <f t="shared" si="12"/>
        <v>0</v>
      </c>
      <c r="AE67" s="305">
        <f t="shared" si="12"/>
        <v>0</v>
      </c>
      <c r="AF67" s="306">
        <f t="shared" si="12"/>
        <v>0</v>
      </c>
      <c r="AG67" s="271">
        <f t="shared" si="12"/>
        <v>0</v>
      </c>
      <c r="AH67" s="271">
        <f t="shared" si="12"/>
        <v>0</v>
      </c>
      <c r="AI67" s="271">
        <f t="shared" si="12"/>
        <v>0</v>
      </c>
      <c r="AJ67" s="271">
        <f t="shared" si="12"/>
        <v>0</v>
      </c>
      <c r="AK67" s="271">
        <f t="shared" si="12"/>
        <v>0</v>
      </c>
      <c r="AL67" s="307">
        <f t="shared" si="12"/>
        <v>0</v>
      </c>
      <c r="AM67" s="416">
        <f t="shared" si="12"/>
        <v>2.0500000000000003</v>
      </c>
      <c r="AN67" s="271">
        <f t="shared" si="12"/>
        <v>0</v>
      </c>
      <c r="AO67" s="271">
        <f t="shared" si="12"/>
        <v>7.219999999999999</v>
      </c>
      <c r="AP67" s="271">
        <f t="shared" si="12"/>
        <v>0</v>
      </c>
      <c r="AQ67" s="271">
        <f t="shared" si="12"/>
        <v>0</v>
      </c>
      <c r="AR67" s="271">
        <f t="shared" si="12"/>
        <v>0</v>
      </c>
      <c r="AS67" s="271">
        <f t="shared" si="12"/>
        <v>0</v>
      </c>
    </row>
    <row r="68" spans="1:45" s="138" customFormat="1" ht="43.5">
      <c r="A68" s="268" t="s">
        <v>332</v>
      </c>
      <c r="B68" s="288" t="s">
        <v>331</v>
      </c>
      <c r="C68" s="298"/>
      <c r="D68" s="299">
        <f aca="true" t="shared" si="13" ref="D68:AS68">D69+D70+D71+D72+D73+D74+D75+D76+D77+D78+D79+D80+D81</f>
        <v>0</v>
      </c>
      <c r="E68" s="271">
        <f t="shared" si="13"/>
        <v>0</v>
      </c>
      <c r="F68" s="271">
        <f t="shared" si="13"/>
        <v>0</v>
      </c>
      <c r="G68" s="271">
        <f t="shared" si="13"/>
        <v>0</v>
      </c>
      <c r="H68" s="271">
        <f t="shared" si="13"/>
        <v>0</v>
      </c>
      <c r="I68" s="271">
        <f t="shared" si="13"/>
        <v>0</v>
      </c>
      <c r="J68" s="307">
        <f t="shared" si="13"/>
        <v>0</v>
      </c>
      <c r="K68" s="287">
        <f t="shared" si="13"/>
        <v>2.0500000000000003</v>
      </c>
      <c r="L68" s="184">
        <f t="shared" si="13"/>
        <v>0</v>
      </c>
      <c r="M68" s="184">
        <f t="shared" si="13"/>
        <v>7.219999999999999</v>
      </c>
      <c r="N68" s="271">
        <f t="shared" si="13"/>
        <v>0</v>
      </c>
      <c r="O68" s="271">
        <f t="shared" si="13"/>
        <v>0</v>
      </c>
      <c r="P68" s="271">
        <f t="shared" si="13"/>
        <v>0</v>
      </c>
      <c r="Q68" s="305">
        <f t="shared" si="13"/>
        <v>0</v>
      </c>
      <c r="R68" s="306">
        <f t="shared" si="13"/>
        <v>0</v>
      </c>
      <c r="S68" s="271">
        <f t="shared" si="13"/>
        <v>0</v>
      </c>
      <c r="T68" s="271">
        <f t="shared" si="13"/>
        <v>0</v>
      </c>
      <c r="U68" s="271">
        <f t="shared" si="13"/>
        <v>0</v>
      </c>
      <c r="V68" s="271">
        <f t="shared" si="13"/>
        <v>0</v>
      </c>
      <c r="W68" s="271">
        <f t="shared" si="13"/>
        <v>0</v>
      </c>
      <c r="X68" s="307">
        <f t="shared" si="13"/>
        <v>0</v>
      </c>
      <c r="Y68" s="416">
        <f t="shared" si="13"/>
        <v>0</v>
      </c>
      <c r="Z68" s="271">
        <f t="shared" si="13"/>
        <v>0</v>
      </c>
      <c r="AA68" s="271">
        <f t="shared" si="13"/>
        <v>0</v>
      </c>
      <c r="AB68" s="271">
        <f t="shared" si="13"/>
        <v>0</v>
      </c>
      <c r="AC68" s="271">
        <f t="shared" si="13"/>
        <v>0</v>
      </c>
      <c r="AD68" s="271">
        <f t="shared" si="13"/>
        <v>0</v>
      </c>
      <c r="AE68" s="305">
        <f t="shared" si="13"/>
        <v>0</v>
      </c>
      <c r="AF68" s="306">
        <f t="shared" si="13"/>
        <v>0</v>
      </c>
      <c r="AG68" s="271">
        <f t="shared" si="13"/>
        <v>0</v>
      </c>
      <c r="AH68" s="271">
        <f t="shared" si="13"/>
        <v>0</v>
      </c>
      <c r="AI68" s="271">
        <f t="shared" si="13"/>
        <v>0</v>
      </c>
      <c r="AJ68" s="271">
        <f t="shared" si="13"/>
        <v>0</v>
      </c>
      <c r="AK68" s="271">
        <f t="shared" si="13"/>
        <v>0</v>
      </c>
      <c r="AL68" s="307">
        <f t="shared" si="13"/>
        <v>0</v>
      </c>
      <c r="AM68" s="416">
        <f t="shared" si="13"/>
        <v>2.0500000000000003</v>
      </c>
      <c r="AN68" s="271">
        <f t="shared" si="13"/>
        <v>0</v>
      </c>
      <c r="AO68" s="271">
        <f t="shared" si="13"/>
        <v>7.219999999999999</v>
      </c>
      <c r="AP68" s="271">
        <f t="shared" si="13"/>
        <v>0</v>
      </c>
      <c r="AQ68" s="271">
        <f t="shared" si="13"/>
        <v>0</v>
      </c>
      <c r="AR68" s="271">
        <f t="shared" si="13"/>
        <v>0</v>
      </c>
      <c r="AS68" s="271">
        <f t="shared" si="13"/>
        <v>0</v>
      </c>
    </row>
    <row r="69" spans="1:45" s="138" customFormat="1" ht="105">
      <c r="A69" s="289" t="s">
        <v>332</v>
      </c>
      <c r="B69" s="278" t="s">
        <v>337</v>
      </c>
      <c r="C69" s="298" t="s">
        <v>388</v>
      </c>
      <c r="D69" s="299">
        <v>0</v>
      </c>
      <c r="E69" s="275">
        <v>0</v>
      </c>
      <c r="F69" s="275">
        <v>0</v>
      </c>
      <c r="G69" s="275">
        <v>0</v>
      </c>
      <c r="H69" s="275">
        <v>0</v>
      </c>
      <c r="I69" s="275">
        <v>0</v>
      </c>
      <c r="J69" s="300">
        <v>0</v>
      </c>
      <c r="K69" s="397">
        <v>0.1</v>
      </c>
      <c r="L69" s="125">
        <v>0</v>
      </c>
      <c r="M69" s="125">
        <v>0.57</v>
      </c>
      <c r="N69" s="275">
        <v>0</v>
      </c>
      <c r="O69" s="275">
        <v>0</v>
      </c>
      <c r="P69" s="275">
        <v>0</v>
      </c>
      <c r="Q69" s="302">
        <v>0</v>
      </c>
      <c r="R69" s="299">
        <v>0</v>
      </c>
      <c r="S69" s="275">
        <v>0</v>
      </c>
      <c r="T69" s="275">
        <v>0</v>
      </c>
      <c r="U69" s="275">
        <v>0</v>
      </c>
      <c r="V69" s="275">
        <v>0</v>
      </c>
      <c r="W69" s="275">
        <v>0</v>
      </c>
      <c r="X69" s="300">
        <v>0</v>
      </c>
      <c r="Y69" s="301">
        <v>0</v>
      </c>
      <c r="Z69" s="275">
        <v>0</v>
      </c>
      <c r="AA69" s="275">
        <v>0</v>
      </c>
      <c r="AB69" s="275">
        <v>0</v>
      </c>
      <c r="AC69" s="275">
        <v>0</v>
      </c>
      <c r="AD69" s="275">
        <v>0</v>
      </c>
      <c r="AE69" s="302">
        <v>0</v>
      </c>
      <c r="AF69" s="299">
        <v>0</v>
      </c>
      <c r="AG69" s="275">
        <v>0</v>
      </c>
      <c r="AH69" s="275">
        <v>0</v>
      </c>
      <c r="AI69" s="275">
        <v>0</v>
      </c>
      <c r="AJ69" s="275">
        <v>0</v>
      </c>
      <c r="AK69" s="275">
        <v>0</v>
      </c>
      <c r="AL69" s="300">
        <v>0</v>
      </c>
      <c r="AM69" s="301">
        <f t="shared" si="5"/>
        <v>0.1</v>
      </c>
      <c r="AN69" s="275">
        <f t="shared" si="6"/>
        <v>0</v>
      </c>
      <c r="AO69" s="275">
        <f t="shared" si="7"/>
        <v>0.57</v>
      </c>
      <c r="AP69" s="275">
        <f t="shared" si="8"/>
        <v>0</v>
      </c>
      <c r="AQ69" s="275">
        <f t="shared" si="9"/>
        <v>0</v>
      </c>
      <c r="AR69" s="275">
        <f t="shared" si="10"/>
        <v>0</v>
      </c>
      <c r="AS69" s="275">
        <f t="shared" si="11"/>
        <v>0</v>
      </c>
    </row>
    <row r="70" spans="1:45" s="138" customFormat="1" ht="90">
      <c r="A70" s="289" t="s">
        <v>332</v>
      </c>
      <c r="B70" s="278" t="s">
        <v>321</v>
      </c>
      <c r="C70" s="298" t="s">
        <v>389</v>
      </c>
      <c r="D70" s="299">
        <v>0</v>
      </c>
      <c r="E70" s="275">
        <v>0</v>
      </c>
      <c r="F70" s="275">
        <v>0</v>
      </c>
      <c r="G70" s="275">
        <v>0</v>
      </c>
      <c r="H70" s="275">
        <v>0</v>
      </c>
      <c r="I70" s="275">
        <v>0</v>
      </c>
      <c r="J70" s="300">
        <v>0</v>
      </c>
      <c r="K70" s="398">
        <v>0.1</v>
      </c>
      <c r="L70" s="125">
        <v>0</v>
      </c>
      <c r="M70" s="125">
        <v>0.15</v>
      </c>
      <c r="N70" s="275">
        <v>0</v>
      </c>
      <c r="O70" s="275">
        <v>0</v>
      </c>
      <c r="P70" s="275">
        <v>0</v>
      </c>
      <c r="Q70" s="302">
        <v>0</v>
      </c>
      <c r="R70" s="299">
        <v>0</v>
      </c>
      <c r="S70" s="275">
        <v>0</v>
      </c>
      <c r="T70" s="275">
        <v>0</v>
      </c>
      <c r="U70" s="275">
        <v>0</v>
      </c>
      <c r="V70" s="275">
        <v>0</v>
      </c>
      <c r="W70" s="275">
        <v>0</v>
      </c>
      <c r="X70" s="300">
        <v>0</v>
      </c>
      <c r="Y70" s="301">
        <v>0</v>
      </c>
      <c r="Z70" s="275">
        <v>0</v>
      </c>
      <c r="AA70" s="275">
        <v>0</v>
      </c>
      <c r="AB70" s="275">
        <v>0</v>
      </c>
      <c r="AC70" s="275">
        <v>0</v>
      </c>
      <c r="AD70" s="275">
        <v>0</v>
      </c>
      <c r="AE70" s="302">
        <v>0</v>
      </c>
      <c r="AF70" s="299">
        <v>0</v>
      </c>
      <c r="AG70" s="275">
        <v>0</v>
      </c>
      <c r="AH70" s="275">
        <v>0</v>
      </c>
      <c r="AI70" s="275">
        <v>0</v>
      </c>
      <c r="AJ70" s="275">
        <v>0</v>
      </c>
      <c r="AK70" s="275">
        <v>0</v>
      </c>
      <c r="AL70" s="300">
        <v>0</v>
      </c>
      <c r="AM70" s="301">
        <f t="shared" si="5"/>
        <v>0.1</v>
      </c>
      <c r="AN70" s="275">
        <f t="shared" si="6"/>
        <v>0</v>
      </c>
      <c r="AO70" s="275">
        <f t="shared" si="7"/>
        <v>0.15</v>
      </c>
      <c r="AP70" s="275">
        <f t="shared" si="8"/>
        <v>0</v>
      </c>
      <c r="AQ70" s="275">
        <f t="shared" si="9"/>
        <v>0</v>
      </c>
      <c r="AR70" s="275">
        <f t="shared" si="10"/>
        <v>0</v>
      </c>
      <c r="AS70" s="275">
        <f t="shared" si="11"/>
        <v>0</v>
      </c>
    </row>
    <row r="71" spans="1:45" s="138" customFormat="1" ht="105">
      <c r="A71" s="289" t="s">
        <v>332</v>
      </c>
      <c r="B71" s="278" t="s">
        <v>322</v>
      </c>
      <c r="C71" s="298" t="s">
        <v>390</v>
      </c>
      <c r="D71" s="299">
        <v>0</v>
      </c>
      <c r="E71" s="275">
        <v>0</v>
      </c>
      <c r="F71" s="275">
        <v>0</v>
      </c>
      <c r="G71" s="275">
        <v>0</v>
      </c>
      <c r="H71" s="275">
        <v>0</v>
      </c>
      <c r="I71" s="275">
        <v>0</v>
      </c>
      <c r="J71" s="300">
        <v>0</v>
      </c>
      <c r="K71" s="398">
        <v>0.1</v>
      </c>
      <c r="L71" s="125">
        <v>0</v>
      </c>
      <c r="M71" s="125">
        <v>0.87</v>
      </c>
      <c r="N71" s="275">
        <v>0</v>
      </c>
      <c r="O71" s="275">
        <v>0</v>
      </c>
      <c r="P71" s="275">
        <v>0</v>
      </c>
      <c r="Q71" s="302">
        <v>0</v>
      </c>
      <c r="R71" s="299">
        <v>0</v>
      </c>
      <c r="S71" s="275">
        <v>0</v>
      </c>
      <c r="T71" s="275">
        <v>0</v>
      </c>
      <c r="U71" s="275">
        <v>0</v>
      </c>
      <c r="V71" s="275">
        <v>0</v>
      </c>
      <c r="W71" s="275">
        <v>0</v>
      </c>
      <c r="X71" s="300">
        <v>0</v>
      </c>
      <c r="Y71" s="301">
        <v>0</v>
      </c>
      <c r="Z71" s="275">
        <v>0</v>
      </c>
      <c r="AA71" s="275">
        <v>0</v>
      </c>
      <c r="AB71" s="275">
        <v>0</v>
      </c>
      <c r="AC71" s="275">
        <v>0</v>
      </c>
      <c r="AD71" s="275">
        <v>0</v>
      </c>
      <c r="AE71" s="302">
        <v>0</v>
      </c>
      <c r="AF71" s="299">
        <v>0</v>
      </c>
      <c r="AG71" s="275">
        <v>0</v>
      </c>
      <c r="AH71" s="275">
        <v>0</v>
      </c>
      <c r="AI71" s="275">
        <v>0</v>
      </c>
      <c r="AJ71" s="275">
        <v>0</v>
      </c>
      <c r="AK71" s="275">
        <v>0</v>
      </c>
      <c r="AL71" s="300">
        <v>0</v>
      </c>
      <c r="AM71" s="301">
        <f t="shared" si="5"/>
        <v>0.1</v>
      </c>
      <c r="AN71" s="275">
        <f t="shared" si="6"/>
        <v>0</v>
      </c>
      <c r="AO71" s="275">
        <f t="shared" si="7"/>
        <v>0.87</v>
      </c>
      <c r="AP71" s="275">
        <f t="shared" si="8"/>
        <v>0</v>
      </c>
      <c r="AQ71" s="275">
        <f t="shared" si="9"/>
        <v>0</v>
      </c>
      <c r="AR71" s="275">
        <f t="shared" si="10"/>
        <v>0</v>
      </c>
      <c r="AS71" s="275">
        <f t="shared" si="11"/>
        <v>0</v>
      </c>
    </row>
    <row r="72" spans="1:45" s="138" customFormat="1" ht="60">
      <c r="A72" s="289" t="s">
        <v>332</v>
      </c>
      <c r="B72" s="290" t="s">
        <v>323</v>
      </c>
      <c r="C72" s="298" t="s">
        <v>391</v>
      </c>
      <c r="D72" s="299">
        <v>0</v>
      </c>
      <c r="E72" s="275">
        <v>0</v>
      </c>
      <c r="F72" s="275">
        <v>0</v>
      </c>
      <c r="G72" s="275">
        <v>0</v>
      </c>
      <c r="H72" s="275">
        <v>0</v>
      </c>
      <c r="I72" s="275">
        <v>0</v>
      </c>
      <c r="J72" s="300">
        <v>0</v>
      </c>
      <c r="K72" s="398">
        <v>0.1</v>
      </c>
      <c r="L72" s="125">
        <v>0</v>
      </c>
      <c r="M72" s="125">
        <v>0.04</v>
      </c>
      <c r="N72" s="275">
        <v>0</v>
      </c>
      <c r="O72" s="275">
        <v>0</v>
      </c>
      <c r="P72" s="275">
        <v>0</v>
      </c>
      <c r="Q72" s="302">
        <v>0</v>
      </c>
      <c r="R72" s="299">
        <v>0</v>
      </c>
      <c r="S72" s="275">
        <v>0</v>
      </c>
      <c r="T72" s="275">
        <v>0</v>
      </c>
      <c r="U72" s="275">
        <v>0</v>
      </c>
      <c r="V72" s="275">
        <v>0</v>
      </c>
      <c r="W72" s="275">
        <v>0</v>
      </c>
      <c r="X72" s="300">
        <v>0</v>
      </c>
      <c r="Y72" s="301">
        <v>0</v>
      </c>
      <c r="Z72" s="275">
        <v>0</v>
      </c>
      <c r="AA72" s="275">
        <v>0</v>
      </c>
      <c r="AB72" s="275">
        <v>0</v>
      </c>
      <c r="AC72" s="275">
        <v>0</v>
      </c>
      <c r="AD72" s="275">
        <v>0</v>
      </c>
      <c r="AE72" s="302">
        <v>0</v>
      </c>
      <c r="AF72" s="299">
        <v>0</v>
      </c>
      <c r="AG72" s="275">
        <v>0</v>
      </c>
      <c r="AH72" s="275">
        <v>0</v>
      </c>
      <c r="AI72" s="275">
        <v>0</v>
      </c>
      <c r="AJ72" s="275">
        <v>0</v>
      </c>
      <c r="AK72" s="275">
        <v>0</v>
      </c>
      <c r="AL72" s="300">
        <v>0</v>
      </c>
      <c r="AM72" s="301">
        <f t="shared" si="5"/>
        <v>0.1</v>
      </c>
      <c r="AN72" s="275">
        <f t="shared" si="6"/>
        <v>0</v>
      </c>
      <c r="AO72" s="275">
        <f t="shared" si="7"/>
        <v>0.04</v>
      </c>
      <c r="AP72" s="275">
        <f t="shared" si="8"/>
        <v>0</v>
      </c>
      <c r="AQ72" s="275">
        <f t="shared" si="9"/>
        <v>0</v>
      </c>
      <c r="AR72" s="275">
        <f t="shared" si="10"/>
        <v>0</v>
      </c>
      <c r="AS72" s="275">
        <f t="shared" si="11"/>
        <v>0</v>
      </c>
    </row>
    <row r="73" spans="1:45" s="138" customFormat="1" ht="45">
      <c r="A73" s="289" t="s">
        <v>332</v>
      </c>
      <c r="B73" s="290" t="s">
        <v>324</v>
      </c>
      <c r="C73" s="298" t="s">
        <v>392</v>
      </c>
      <c r="D73" s="299">
        <v>0</v>
      </c>
      <c r="E73" s="275">
        <v>0</v>
      </c>
      <c r="F73" s="275">
        <v>0</v>
      </c>
      <c r="G73" s="275">
        <v>0</v>
      </c>
      <c r="H73" s="275">
        <v>0</v>
      </c>
      <c r="I73" s="275">
        <v>0</v>
      </c>
      <c r="J73" s="300">
        <v>0</v>
      </c>
      <c r="K73" s="398">
        <v>0.4</v>
      </c>
      <c r="L73" s="125">
        <v>0</v>
      </c>
      <c r="M73" s="125">
        <v>0.13</v>
      </c>
      <c r="N73" s="275">
        <v>0</v>
      </c>
      <c r="O73" s="275">
        <v>0</v>
      </c>
      <c r="P73" s="275">
        <v>0</v>
      </c>
      <c r="Q73" s="302">
        <v>0</v>
      </c>
      <c r="R73" s="299">
        <v>0</v>
      </c>
      <c r="S73" s="275">
        <v>0</v>
      </c>
      <c r="T73" s="275">
        <v>0</v>
      </c>
      <c r="U73" s="275">
        <v>0</v>
      </c>
      <c r="V73" s="275">
        <v>0</v>
      </c>
      <c r="W73" s="275">
        <v>0</v>
      </c>
      <c r="X73" s="300">
        <v>0</v>
      </c>
      <c r="Y73" s="301">
        <v>0</v>
      </c>
      <c r="Z73" s="275">
        <v>0</v>
      </c>
      <c r="AA73" s="275">
        <v>0</v>
      </c>
      <c r="AB73" s="275">
        <v>0</v>
      </c>
      <c r="AC73" s="275">
        <v>0</v>
      </c>
      <c r="AD73" s="275">
        <v>0</v>
      </c>
      <c r="AE73" s="302">
        <v>0</v>
      </c>
      <c r="AF73" s="299">
        <v>0</v>
      </c>
      <c r="AG73" s="275">
        <v>0</v>
      </c>
      <c r="AH73" s="275">
        <v>0</v>
      </c>
      <c r="AI73" s="275">
        <v>0</v>
      </c>
      <c r="AJ73" s="275">
        <v>0</v>
      </c>
      <c r="AK73" s="275">
        <v>0</v>
      </c>
      <c r="AL73" s="300">
        <v>0</v>
      </c>
      <c r="AM73" s="301">
        <f t="shared" si="5"/>
        <v>0.4</v>
      </c>
      <c r="AN73" s="275">
        <f t="shared" si="6"/>
        <v>0</v>
      </c>
      <c r="AO73" s="275">
        <f t="shared" si="7"/>
        <v>0.13</v>
      </c>
      <c r="AP73" s="275">
        <f t="shared" si="8"/>
        <v>0</v>
      </c>
      <c r="AQ73" s="275">
        <f t="shared" si="9"/>
        <v>0</v>
      </c>
      <c r="AR73" s="275">
        <f t="shared" si="10"/>
        <v>0</v>
      </c>
      <c r="AS73" s="275">
        <f t="shared" si="11"/>
        <v>0</v>
      </c>
    </row>
    <row r="74" spans="1:45" s="138" customFormat="1" ht="60">
      <c r="A74" s="289" t="s">
        <v>332</v>
      </c>
      <c r="B74" s="290" t="s">
        <v>325</v>
      </c>
      <c r="C74" s="298" t="s">
        <v>393</v>
      </c>
      <c r="D74" s="299">
        <v>0</v>
      </c>
      <c r="E74" s="275">
        <v>0</v>
      </c>
      <c r="F74" s="275">
        <v>0</v>
      </c>
      <c r="G74" s="275">
        <v>0</v>
      </c>
      <c r="H74" s="275">
        <v>0</v>
      </c>
      <c r="I74" s="275">
        <v>0</v>
      </c>
      <c r="J74" s="300">
        <v>0</v>
      </c>
      <c r="K74" s="398">
        <v>0.25</v>
      </c>
      <c r="L74" s="125">
        <v>0</v>
      </c>
      <c r="M74" s="125">
        <v>0.16</v>
      </c>
      <c r="N74" s="275">
        <v>0</v>
      </c>
      <c r="O74" s="275">
        <v>0</v>
      </c>
      <c r="P74" s="275">
        <v>0</v>
      </c>
      <c r="Q74" s="302">
        <v>0</v>
      </c>
      <c r="R74" s="299">
        <v>0</v>
      </c>
      <c r="S74" s="275">
        <v>0</v>
      </c>
      <c r="T74" s="275">
        <v>0</v>
      </c>
      <c r="U74" s="275">
        <v>0</v>
      </c>
      <c r="V74" s="275">
        <v>0</v>
      </c>
      <c r="W74" s="275">
        <v>0</v>
      </c>
      <c r="X74" s="300">
        <v>0</v>
      </c>
      <c r="Y74" s="301">
        <v>0</v>
      </c>
      <c r="Z74" s="275">
        <v>0</v>
      </c>
      <c r="AA74" s="275">
        <v>0</v>
      </c>
      <c r="AB74" s="275">
        <v>0</v>
      </c>
      <c r="AC74" s="275">
        <v>0</v>
      </c>
      <c r="AD74" s="275">
        <v>0</v>
      </c>
      <c r="AE74" s="302">
        <v>0</v>
      </c>
      <c r="AF74" s="299">
        <v>0</v>
      </c>
      <c r="AG74" s="275">
        <v>0</v>
      </c>
      <c r="AH74" s="275">
        <v>0</v>
      </c>
      <c r="AI74" s="275">
        <v>0</v>
      </c>
      <c r="AJ74" s="275">
        <v>0</v>
      </c>
      <c r="AK74" s="275">
        <v>0</v>
      </c>
      <c r="AL74" s="300">
        <v>0</v>
      </c>
      <c r="AM74" s="301">
        <f t="shared" si="5"/>
        <v>0.25</v>
      </c>
      <c r="AN74" s="275">
        <f t="shared" si="6"/>
        <v>0</v>
      </c>
      <c r="AO74" s="275">
        <f t="shared" si="7"/>
        <v>0.16</v>
      </c>
      <c r="AP74" s="275">
        <f t="shared" si="8"/>
        <v>0</v>
      </c>
      <c r="AQ74" s="275">
        <f t="shared" si="9"/>
        <v>0</v>
      </c>
      <c r="AR74" s="275">
        <f t="shared" si="10"/>
        <v>0</v>
      </c>
      <c r="AS74" s="275">
        <f t="shared" si="11"/>
        <v>0</v>
      </c>
    </row>
    <row r="75" spans="1:45" s="138" customFormat="1" ht="105">
      <c r="A75" s="289" t="s">
        <v>332</v>
      </c>
      <c r="B75" s="290" t="s">
        <v>326</v>
      </c>
      <c r="C75" s="298" t="s">
        <v>394</v>
      </c>
      <c r="D75" s="299">
        <v>0</v>
      </c>
      <c r="E75" s="275">
        <v>0</v>
      </c>
      <c r="F75" s="275">
        <v>0</v>
      </c>
      <c r="G75" s="275">
        <v>0</v>
      </c>
      <c r="H75" s="275">
        <v>0</v>
      </c>
      <c r="I75" s="275">
        <v>0</v>
      </c>
      <c r="J75" s="300">
        <v>0</v>
      </c>
      <c r="K75" s="398">
        <v>0.25</v>
      </c>
      <c r="L75" s="125">
        <v>0</v>
      </c>
      <c r="M75" s="125">
        <v>0.51</v>
      </c>
      <c r="N75" s="275">
        <v>0</v>
      </c>
      <c r="O75" s="275">
        <v>0</v>
      </c>
      <c r="P75" s="275">
        <v>0</v>
      </c>
      <c r="Q75" s="302">
        <v>0</v>
      </c>
      <c r="R75" s="299">
        <v>0</v>
      </c>
      <c r="S75" s="275">
        <v>0</v>
      </c>
      <c r="T75" s="275">
        <v>0</v>
      </c>
      <c r="U75" s="275">
        <v>0</v>
      </c>
      <c r="V75" s="275">
        <v>0</v>
      </c>
      <c r="W75" s="275">
        <v>0</v>
      </c>
      <c r="X75" s="300">
        <v>0</v>
      </c>
      <c r="Y75" s="301">
        <v>0</v>
      </c>
      <c r="Z75" s="275">
        <v>0</v>
      </c>
      <c r="AA75" s="275">
        <v>0</v>
      </c>
      <c r="AB75" s="275">
        <v>0</v>
      </c>
      <c r="AC75" s="275">
        <v>0</v>
      </c>
      <c r="AD75" s="275">
        <v>0</v>
      </c>
      <c r="AE75" s="302">
        <v>0</v>
      </c>
      <c r="AF75" s="299">
        <v>0</v>
      </c>
      <c r="AG75" s="275">
        <v>0</v>
      </c>
      <c r="AH75" s="275">
        <v>0</v>
      </c>
      <c r="AI75" s="275">
        <v>0</v>
      </c>
      <c r="AJ75" s="275">
        <v>0</v>
      </c>
      <c r="AK75" s="275">
        <v>0</v>
      </c>
      <c r="AL75" s="300">
        <v>0</v>
      </c>
      <c r="AM75" s="301">
        <f t="shared" si="5"/>
        <v>0.25</v>
      </c>
      <c r="AN75" s="275">
        <f t="shared" si="6"/>
        <v>0</v>
      </c>
      <c r="AO75" s="275">
        <f t="shared" si="7"/>
        <v>0.51</v>
      </c>
      <c r="AP75" s="275">
        <f t="shared" si="8"/>
        <v>0</v>
      </c>
      <c r="AQ75" s="275">
        <f t="shared" si="9"/>
        <v>0</v>
      </c>
      <c r="AR75" s="275">
        <f t="shared" si="10"/>
        <v>0</v>
      </c>
      <c r="AS75" s="275">
        <f t="shared" si="11"/>
        <v>0</v>
      </c>
    </row>
    <row r="76" spans="1:45" s="138" customFormat="1" ht="120">
      <c r="A76" s="289" t="s">
        <v>332</v>
      </c>
      <c r="B76" s="290" t="s">
        <v>327</v>
      </c>
      <c r="C76" s="298" t="s">
        <v>395</v>
      </c>
      <c r="D76" s="299">
        <v>0</v>
      </c>
      <c r="E76" s="275">
        <v>0</v>
      </c>
      <c r="F76" s="275">
        <v>0</v>
      </c>
      <c r="G76" s="275">
        <v>0</v>
      </c>
      <c r="H76" s="275">
        <v>0</v>
      </c>
      <c r="I76" s="275">
        <v>0</v>
      </c>
      <c r="J76" s="300">
        <v>0</v>
      </c>
      <c r="K76" s="398">
        <v>0.1</v>
      </c>
      <c r="L76" s="125">
        <v>0</v>
      </c>
      <c r="M76" s="125">
        <v>0.73</v>
      </c>
      <c r="N76" s="275">
        <v>0</v>
      </c>
      <c r="O76" s="275">
        <v>0</v>
      </c>
      <c r="P76" s="275">
        <v>0</v>
      </c>
      <c r="Q76" s="302">
        <v>0</v>
      </c>
      <c r="R76" s="299">
        <v>0</v>
      </c>
      <c r="S76" s="275">
        <v>0</v>
      </c>
      <c r="T76" s="275">
        <v>0</v>
      </c>
      <c r="U76" s="275">
        <v>0</v>
      </c>
      <c r="V76" s="275">
        <v>0</v>
      </c>
      <c r="W76" s="275">
        <v>0</v>
      </c>
      <c r="X76" s="300">
        <v>0</v>
      </c>
      <c r="Y76" s="301">
        <v>0</v>
      </c>
      <c r="Z76" s="275">
        <v>0</v>
      </c>
      <c r="AA76" s="275">
        <v>0</v>
      </c>
      <c r="AB76" s="275">
        <v>0</v>
      </c>
      <c r="AC76" s="275">
        <v>0</v>
      </c>
      <c r="AD76" s="275">
        <v>0</v>
      </c>
      <c r="AE76" s="302">
        <v>0</v>
      </c>
      <c r="AF76" s="299">
        <v>0</v>
      </c>
      <c r="AG76" s="275">
        <v>0</v>
      </c>
      <c r="AH76" s="275">
        <v>0</v>
      </c>
      <c r="AI76" s="275">
        <v>0</v>
      </c>
      <c r="AJ76" s="275">
        <v>0</v>
      </c>
      <c r="AK76" s="275">
        <v>0</v>
      </c>
      <c r="AL76" s="300">
        <v>0</v>
      </c>
      <c r="AM76" s="301">
        <f t="shared" si="5"/>
        <v>0.1</v>
      </c>
      <c r="AN76" s="275">
        <f t="shared" si="6"/>
        <v>0</v>
      </c>
      <c r="AO76" s="275">
        <f t="shared" si="7"/>
        <v>0.73</v>
      </c>
      <c r="AP76" s="275">
        <f t="shared" si="8"/>
        <v>0</v>
      </c>
      <c r="AQ76" s="275">
        <f t="shared" si="9"/>
        <v>0</v>
      </c>
      <c r="AR76" s="275">
        <f t="shared" si="10"/>
        <v>0</v>
      </c>
      <c r="AS76" s="275">
        <f t="shared" si="11"/>
        <v>0</v>
      </c>
    </row>
    <row r="77" spans="1:45" s="138" customFormat="1" ht="120">
      <c r="A77" s="289" t="s">
        <v>332</v>
      </c>
      <c r="B77" s="290" t="s">
        <v>328</v>
      </c>
      <c r="C77" s="298" t="s">
        <v>396</v>
      </c>
      <c r="D77" s="299">
        <v>0</v>
      </c>
      <c r="E77" s="275">
        <v>0</v>
      </c>
      <c r="F77" s="275">
        <v>0</v>
      </c>
      <c r="G77" s="275">
        <v>0</v>
      </c>
      <c r="H77" s="275">
        <v>0</v>
      </c>
      <c r="I77" s="275">
        <v>0</v>
      </c>
      <c r="J77" s="300">
        <v>0</v>
      </c>
      <c r="K77" s="398">
        <v>0.1</v>
      </c>
      <c r="L77" s="125">
        <v>0</v>
      </c>
      <c r="M77" s="125">
        <v>1.04</v>
      </c>
      <c r="N77" s="275">
        <v>0</v>
      </c>
      <c r="O77" s="275">
        <v>0</v>
      </c>
      <c r="P77" s="275">
        <v>0</v>
      </c>
      <c r="Q77" s="302">
        <v>0</v>
      </c>
      <c r="R77" s="299">
        <v>0</v>
      </c>
      <c r="S77" s="275">
        <v>0</v>
      </c>
      <c r="T77" s="275">
        <v>0</v>
      </c>
      <c r="U77" s="275">
        <v>0</v>
      </c>
      <c r="V77" s="275">
        <v>0</v>
      </c>
      <c r="W77" s="275">
        <v>0</v>
      </c>
      <c r="X77" s="300">
        <v>0</v>
      </c>
      <c r="Y77" s="301">
        <v>0</v>
      </c>
      <c r="Z77" s="275">
        <v>0</v>
      </c>
      <c r="AA77" s="275">
        <v>0</v>
      </c>
      <c r="AB77" s="275">
        <v>0</v>
      </c>
      <c r="AC77" s="275">
        <v>0</v>
      </c>
      <c r="AD77" s="275">
        <v>0</v>
      </c>
      <c r="AE77" s="302">
        <v>0</v>
      </c>
      <c r="AF77" s="299">
        <v>0</v>
      </c>
      <c r="AG77" s="275">
        <v>0</v>
      </c>
      <c r="AH77" s="275">
        <v>0</v>
      </c>
      <c r="AI77" s="275">
        <v>0</v>
      </c>
      <c r="AJ77" s="275">
        <v>0</v>
      </c>
      <c r="AK77" s="275">
        <v>0</v>
      </c>
      <c r="AL77" s="300">
        <v>0</v>
      </c>
      <c r="AM77" s="301">
        <f t="shared" si="5"/>
        <v>0.1</v>
      </c>
      <c r="AN77" s="275">
        <f t="shared" si="6"/>
        <v>0</v>
      </c>
      <c r="AO77" s="275">
        <f t="shared" si="7"/>
        <v>1.04</v>
      </c>
      <c r="AP77" s="275">
        <f t="shared" si="8"/>
        <v>0</v>
      </c>
      <c r="AQ77" s="275">
        <f t="shared" si="9"/>
        <v>0</v>
      </c>
      <c r="AR77" s="275">
        <f t="shared" si="10"/>
        <v>0</v>
      </c>
      <c r="AS77" s="275">
        <f t="shared" si="11"/>
        <v>0</v>
      </c>
    </row>
    <row r="78" spans="1:45" s="138" customFormat="1" ht="120">
      <c r="A78" s="289" t="s">
        <v>332</v>
      </c>
      <c r="B78" s="290" t="s">
        <v>329</v>
      </c>
      <c r="C78" s="298" t="s">
        <v>397</v>
      </c>
      <c r="D78" s="299">
        <v>0</v>
      </c>
      <c r="E78" s="275">
        <v>0</v>
      </c>
      <c r="F78" s="275">
        <v>0</v>
      </c>
      <c r="G78" s="275">
        <v>0</v>
      </c>
      <c r="H78" s="275">
        <v>0</v>
      </c>
      <c r="I78" s="275">
        <v>0</v>
      </c>
      <c r="J78" s="300">
        <v>0</v>
      </c>
      <c r="K78" s="398">
        <v>0.1</v>
      </c>
      <c r="L78" s="125">
        <v>0</v>
      </c>
      <c r="M78" s="125">
        <v>0.38</v>
      </c>
      <c r="N78" s="275">
        <v>0</v>
      </c>
      <c r="O78" s="275">
        <v>0</v>
      </c>
      <c r="P78" s="275">
        <v>0</v>
      </c>
      <c r="Q78" s="302">
        <v>0</v>
      </c>
      <c r="R78" s="299">
        <v>0</v>
      </c>
      <c r="S78" s="275">
        <v>0</v>
      </c>
      <c r="T78" s="275">
        <v>0</v>
      </c>
      <c r="U78" s="275">
        <v>0</v>
      </c>
      <c r="V78" s="275">
        <v>0</v>
      </c>
      <c r="W78" s="275">
        <v>0</v>
      </c>
      <c r="X78" s="300">
        <v>0</v>
      </c>
      <c r="Y78" s="301">
        <v>0</v>
      </c>
      <c r="Z78" s="275">
        <v>0</v>
      </c>
      <c r="AA78" s="275">
        <v>0</v>
      </c>
      <c r="AB78" s="275">
        <v>0</v>
      </c>
      <c r="AC78" s="275">
        <v>0</v>
      </c>
      <c r="AD78" s="275">
        <v>0</v>
      </c>
      <c r="AE78" s="302">
        <v>0</v>
      </c>
      <c r="AF78" s="299">
        <v>0</v>
      </c>
      <c r="AG78" s="275">
        <v>0</v>
      </c>
      <c r="AH78" s="275">
        <v>0</v>
      </c>
      <c r="AI78" s="275">
        <v>0</v>
      </c>
      <c r="AJ78" s="275">
        <v>0</v>
      </c>
      <c r="AK78" s="275">
        <v>0</v>
      </c>
      <c r="AL78" s="300">
        <v>0</v>
      </c>
      <c r="AM78" s="301">
        <f t="shared" si="5"/>
        <v>0.1</v>
      </c>
      <c r="AN78" s="275">
        <f t="shared" si="6"/>
        <v>0</v>
      </c>
      <c r="AO78" s="275">
        <f t="shared" si="7"/>
        <v>0.38</v>
      </c>
      <c r="AP78" s="275">
        <f t="shared" si="8"/>
        <v>0</v>
      </c>
      <c r="AQ78" s="275">
        <f t="shared" si="9"/>
        <v>0</v>
      </c>
      <c r="AR78" s="275">
        <f t="shared" si="10"/>
        <v>0</v>
      </c>
      <c r="AS78" s="275">
        <f t="shared" si="11"/>
        <v>0</v>
      </c>
    </row>
    <row r="79" spans="1:45" s="138" customFormat="1" ht="120">
      <c r="A79" s="289" t="s">
        <v>332</v>
      </c>
      <c r="B79" s="290" t="s">
        <v>330</v>
      </c>
      <c r="C79" s="298" t="s">
        <v>398</v>
      </c>
      <c r="D79" s="299">
        <v>0</v>
      </c>
      <c r="E79" s="275">
        <v>0</v>
      </c>
      <c r="F79" s="275">
        <v>0</v>
      </c>
      <c r="G79" s="275">
        <v>0</v>
      </c>
      <c r="H79" s="275">
        <v>0</v>
      </c>
      <c r="I79" s="275">
        <v>0</v>
      </c>
      <c r="J79" s="300">
        <v>0</v>
      </c>
      <c r="K79" s="398">
        <v>0.25</v>
      </c>
      <c r="L79" s="125">
        <v>0</v>
      </c>
      <c r="M79" s="125">
        <v>0.33</v>
      </c>
      <c r="N79" s="275">
        <v>0</v>
      </c>
      <c r="O79" s="275">
        <v>0</v>
      </c>
      <c r="P79" s="275">
        <v>0</v>
      </c>
      <c r="Q79" s="302">
        <v>0</v>
      </c>
      <c r="R79" s="299">
        <v>0</v>
      </c>
      <c r="S79" s="275">
        <v>0</v>
      </c>
      <c r="T79" s="275">
        <v>0</v>
      </c>
      <c r="U79" s="275">
        <v>0</v>
      </c>
      <c r="V79" s="275">
        <v>0</v>
      </c>
      <c r="W79" s="275">
        <v>0</v>
      </c>
      <c r="X79" s="300">
        <v>0</v>
      </c>
      <c r="Y79" s="301">
        <v>0</v>
      </c>
      <c r="Z79" s="275">
        <v>0</v>
      </c>
      <c r="AA79" s="275">
        <v>0</v>
      </c>
      <c r="AB79" s="275">
        <v>0</v>
      </c>
      <c r="AC79" s="275">
        <v>0</v>
      </c>
      <c r="AD79" s="275">
        <v>0</v>
      </c>
      <c r="AE79" s="302">
        <v>0</v>
      </c>
      <c r="AF79" s="299">
        <v>0</v>
      </c>
      <c r="AG79" s="275">
        <v>0</v>
      </c>
      <c r="AH79" s="275">
        <v>0</v>
      </c>
      <c r="AI79" s="275">
        <v>0</v>
      </c>
      <c r="AJ79" s="275">
        <v>0</v>
      </c>
      <c r="AK79" s="275">
        <v>0</v>
      </c>
      <c r="AL79" s="300">
        <v>0</v>
      </c>
      <c r="AM79" s="301">
        <f t="shared" si="5"/>
        <v>0.25</v>
      </c>
      <c r="AN79" s="275">
        <f t="shared" si="6"/>
        <v>0</v>
      </c>
      <c r="AO79" s="275">
        <f t="shared" si="7"/>
        <v>0.33</v>
      </c>
      <c r="AP79" s="275">
        <f t="shared" si="8"/>
        <v>0</v>
      </c>
      <c r="AQ79" s="275">
        <f t="shared" si="9"/>
        <v>0</v>
      </c>
      <c r="AR79" s="275">
        <f t="shared" si="10"/>
        <v>0</v>
      </c>
      <c r="AS79" s="275">
        <f t="shared" si="11"/>
        <v>0</v>
      </c>
    </row>
    <row r="80" spans="1:45" s="138" customFormat="1" ht="120">
      <c r="A80" s="289" t="s">
        <v>332</v>
      </c>
      <c r="B80" s="290" t="s">
        <v>335</v>
      </c>
      <c r="C80" s="298" t="s">
        <v>399</v>
      </c>
      <c r="D80" s="299">
        <v>0</v>
      </c>
      <c r="E80" s="275">
        <v>0</v>
      </c>
      <c r="F80" s="275">
        <v>0</v>
      </c>
      <c r="G80" s="275">
        <v>0</v>
      </c>
      <c r="H80" s="275">
        <v>0</v>
      </c>
      <c r="I80" s="275">
        <v>0</v>
      </c>
      <c r="J80" s="300">
        <v>0</v>
      </c>
      <c r="K80" s="398">
        <v>0.1</v>
      </c>
      <c r="L80" s="125">
        <v>0</v>
      </c>
      <c r="M80" s="125">
        <v>0.33</v>
      </c>
      <c r="N80" s="275">
        <v>0</v>
      </c>
      <c r="O80" s="275">
        <v>0</v>
      </c>
      <c r="P80" s="275">
        <v>0</v>
      </c>
      <c r="Q80" s="302">
        <v>0</v>
      </c>
      <c r="R80" s="299">
        <v>0</v>
      </c>
      <c r="S80" s="275">
        <v>0</v>
      </c>
      <c r="T80" s="275">
        <v>0</v>
      </c>
      <c r="U80" s="275">
        <v>0</v>
      </c>
      <c r="V80" s="275">
        <v>0</v>
      </c>
      <c r="W80" s="275">
        <v>0</v>
      </c>
      <c r="X80" s="300">
        <v>0</v>
      </c>
      <c r="Y80" s="301">
        <v>0</v>
      </c>
      <c r="Z80" s="275">
        <v>0</v>
      </c>
      <c r="AA80" s="275">
        <v>0</v>
      </c>
      <c r="AB80" s="275">
        <v>0</v>
      </c>
      <c r="AC80" s="275">
        <v>0</v>
      </c>
      <c r="AD80" s="275">
        <v>0</v>
      </c>
      <c r="AE80" s="302">
        <v>0</v>
      </c>
      <c r="AF80" s="299">
        <v>0</v>
      </c>
      <c r="AG80" s="275">
        <v>0</v>
      </c>
      <c r="AH80" s="275">
        <v>0</v>
      </c>
      <c r="AI80" s="275">
        <v>0</v>
      </c>
      <c r="AJ80" s="275">
        <v>0</v>
      </c>
      <c r="AK80" s="275">
        <v>0</v>
      </c>
      <c r="AL80" s="300">
        <v>0</v>
      </c>
      <c r="AM80" s="301">
        <f t="shared" si="5"/>
        <v>0.1</v>
      </c>
      <c r="AN80" s="275">
        <f t="shared" si="6"/>
        <v>0</v>
      </c>
      <c r="AO80" s="275">
        <f t="shared" si="7"/>
        <v>0.33</v>
      </c>
      <c r="AP80" s="275">
        <f t="shared" si="8"/>
        <v>0</v>
      </c>
      <c r="AQ80" s="275">
        <f t="shared" si="9"/>
        <v>0</v>
      </c>
      <c r="AR80" s="275">
        <f t="shared" si="10"/>
        <v>0</v>
      </c>
      <c r="AS80" s="275">
        <f t="shared" si="11"/>
        <v>0</v>
      </c>
    </row>
    <row r="81" spans="1:45" s="138" customFormat="1" ht="105.75" thickBot="1">
      <c r="A81" s="291" t="s">
        <v>332</v>
      </c>
      <c r="B81" s="292" t="s">
        <v>336</v>
      </c>
      <c r="C81" s="310" t="s">
        <v>400</v>
      </c>
      <c r="D81" s="311">
        <v>0</v>
      </c>
      <c r="E81" s="312">
        <v>0</v>
      </c>
      <c r="F81" s="312">
        <v>0</v>
      </c>
      <c r="G81" s="312">
        <v>0</v>
      </c>
      <c r="H81" s="312">
        <v>0</v>
      </c>
      <c r="I81" s="312">
        <v>0</v>
      </c>
      <c r="J81" s="313">
        <v>0</v>
      </c>
      <c r="K81" s="399">
        <v>0.1</v>
      </c>
      <c r="L81" s="218">
        <v>0</v>
      </c>
      <c r="M81" s="218">
        <v>1.98</v>
      </c>
      <c r="N81" s="312">
        <v>0</v>
      </c>
      <c r="O81" s="312">
        <v>0</v>
      </c>
      <c r="P81" s="312">
        <v>0</v>
      </c>
      <c r="Q81" s="414">
        <v>0</v>
      </c>
      <c r="R81" s="311">
        <v>0</v>
      </c>
      <c r="S81" s="312">
        <v>0</v>
      </c>
      <c r="T81" s="312">
        <v>0</v>
      </c>
      <c r="U81" s="312">
        <v>0</v>
      </c>
      <c r="V81" s="312">
        <v>0</v>
      </c>
      <c r="W81" s="312">
        <v>0</v>
      </c>
      <c r="X81" s="313">
        <v>0</v>
      </c>
      <c r="Y81" s="314">
        <v>0</v>
      </c>
      <c r="Z81" s="312">
        <v>0</v>
      </c>
      <c r="AA81" s="312">
        <v>0</v>
      </c>
      <c r="AB81" s="312">
        <v>0</v>
      </c>
      <c r="AC81" s="312">
        <v>0</v>
      </c>
      <c r="AD81" s="312">
        <v>0</v>
      </c>
      <c r="AE81" s="414">
        <v>0</v>
      </c>
      <c r="AF81" s="311">
        <v>0</v>
      </c>
      <c r="AG81" s="312">
        <v>0</v>
      </c>
      <c r="AH81" s="312">
        <v>0</v>
      </c>
      <c r="AI81" s="312">
        <v>0</v>
      </c>
      <c r="AJ81" s="312">
        <v>0</v>
      </c>
      <c r="AK81" s="312">
        <v>0</v>
      </c>
      <c r="AL81" s="313">
        <v>0</v>
      </c>
      <c r="AM81" s="314">
        <f t="shared" si="5"/>
        <v>0.1</v>
      </c>
      <c r="AN81" s="312">
        <f t="shared" si="6"/>
        <v>0</v>
      </c>
      <c r="AO81" s="312">
        <f t="shared" si="7"/>
        <v>1.98</v>
      </c>
      <c r="AP81" s="312">
        <f t="shared" si="8"/>
        <v>0</v>
      </c>
      <c r="AQ81" s="312">
        <f t="shared" si="9"/>
        <v>0</v>
      </c>
      <c r="AR81" s="312">
        <f t="shared" si="10"/>
        <v>0</v>
      </c>
      <c r="AS81" s="312">
        <f t="shared" si="11"/>
        <v>0</v>
      </c>
    </row>
    <row r="82" spans="32:45" s="138" customFormat="1" ht="15">
      <c r="AF82" s="321"/>
      <c r="AG82" s="321"/>
      <c r="AH82" s="321"/>
      <c r="AI82" s="321"/>
      <c r="AJ82" s="321"/>
      <c r="AK82" s="321"/>
      <c r="AL82" s="321"/>
      <c r="AM82" s="321"/>
      <c r="AN82" s="321"/>
      <c r="AO82" s="321"/>
      <c r="AP82" s="321"/>
      <c r="AQ82" s="321"/>
      <c r="AR82" s="321"/>
      <c r="AS82" s="321"/>
    </row>
    <row r="83" s="138" customFormat="1" ht="15"/>
    <row r="84" s="138" customFormat="1" ht="15"/>
    <row r="85" s="138" customFormat="1" ht="15"/>
    <row r="86" s="138" customFormat="1" ht="15"/>
    <row r="87" s="138" customFormat="1" ht="15"/>
    <row r="88" s="138" customFormat="1" ht="15"/>
    <row r="89" s="138" customFormat="1" ht="15"/>
    <row r="90" s="138" customFormat="1" ht="15"/>
    <row r="91" s="138" customFormat="1" ht="15"/>
    <row r="92" s="138" customFormat="1" ht="15"/>
    <row r="93" s="138" customFormat="1" ht="15"/>
    <row r="94" s="138" customFormat="1" ht="15"/>
    <row r="95" s="138" customFormat="1" ht="15"/>
    <row r="96" s="138" customFormat="1" ht="15"/>
    <row r="97" s="138" customFormat="1" ht="15"/>
    <row r="98" s="138" customFormat="1" ht="15"/>
    <row r="99" s="138" customFormat="1" ht="15"/>
    <row r="100" s="138" customFormat="1" ht="15"/>
    <row r="101" s="138" customFormat="1" ht="15"/>
    <row r="102" s="138" customFormat="1" ht="15"/>
    <row r="103" s="138" customFormat="1" ht="15"/>
    <row r="104" s="138" customFormat="1" ht="15"/>
    <row r="105" s="138" customFormat="1" ht="15"/>
    <row r="106" s="138" customFormat="1" ht="15"/>
    <row r="107" s="138" customFormat="1" ht="15"/>
    <row r="108" s="138" customFormat="1" ht="15"/>
    <row r="109" s="138" customFormat="1" ht="15"/>
  </sheetData>
  <sheetProtection/>
  <mergeCells count="16">
    <mergeCell ref="AF16:AL16"/>
    <mergeCell ref="AM16:AS16"/>
    <mergeCell ref="R15:X15"/>
    <mergeCell ref="Y15:AE15"/>
    <mergeCell ref="AF15:AL15"/>
    <mergeCell ref="AM15:AS15"/>
    <mergeCell ref="K15:Q15"/>
    <mergeCell ref="K16:Q16"/>
    <mergeCell ref="K14:AS14"/>
    <mergeCell ref="R16:X16"/>
    <mergeCell ref="A14:A17"/>
    <mergeCell ref="B14:B17"/>
    <mergeCell ref="C14:C17"/>
    <mergeCell ref="D14:J15"/>
    <mergeCell ref="D16:J16"/>
    <mergeCell ref="Y16:AE16"/>
  </mergeCells>
  <printOptions/>
  <pageMargins left="0.2362204724409449" right="0.2362204724409449" top="0.7480314960629921" bottom="0.7480314960629921" header="0.31496062992125984" footer="0.31496062992125984"/>
  <pageSetup fitToWidth="2" fitToHeight="1" horizontalDpi="600" verticalDpi="600" orientation="landscape" paperSize="9" scale="4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G58"/>
  <sheetViews>
    <sheetView zoomScalePageLayoutView="0" workbookViewId="0" topLeftCell="A40">
      <selection activeCell="C17" sqref="C17:C18"/>
    </sheetView>
  </sheetViews>
  <sheetFormatPr defaultColWidth="9.140625" defaultRowHeight="15"/>
  <cols>
    <col min="2" max="2" width="35.421875" style="10" customWidth="1"/>
    <col min="3" max="3" width="19.28125" style="10" customWidth="1"/>
    <col min="4" max="4" width="17.7109375" style="0" customWidth="1"/>
    <col min="5" max="5" width="15.7109375" style="0" customWidth="1"/>
    <col min="6" max="6" width="15.28125" style="0" customWidth="1"/>
    <col min="7" max="7" width="15.57421875" style="0" customWidth="1"/>
  </cols>
  <sheetData>
    <row r="1" ht="15">
      <c r="A1" s="17" t="s">
        <v>438</v>
      </c>
    </row>
    <row r="2" ht="15">
      <c r="A2" s="17" t="s">
        <v>434</v>
      </c>
    </row>
    <row r="3" ht="15">
      <c r="A3" s="145" t="s">
        <v>435</v>
      </c>
    </row>
    <row r="5" ht="15">
      <c r="A5" t="s">
        <v>69</v>
      </c>
    </row>
    <row r="7" ht="15">
      <c r="A7" t="s">
        <v>79</v>
      </c>
    </row>
    <row r="8" ht="15">
      <c r="A8" t="s">
        <v>249</v>
      </c>
    </row>
    <row r="10" spans="1:3" s="9" customFormat="1" ht="15">
      <c r="A10" s="20" t="s">
        <v>279</v>
      </c>
      <c r="B10" s="11"/>
      <c r="C10" s="11"/>
    </row>
    <row r="11" ht="15">
      <c r="A11" t="s">
        <v>3</v>
      </c>
    </row>
    <row r="12" spans="1:3" s="7" customFormat="1" ht="15">
      <c r="A12" s="7" t="s">
        <v>248</v>
      </c>
      <c r="B12" s="15"/>
      <c r="C12" s="15"/>
    </row>
    <row r="13" ht="15">
      <c r="A13" t="s">
        <v>80</v>
      </c>
    </row>
    <row r="15" ht="15.75" thickBot="1"/>
    <row r="16" spans="1:7" ht="15.75" thickBot="1">
      <c r="A16" s="477" t="s">
        <v>81</v>
      </c>
      <c r="B16" s="477" t="s">
        <v>82</v>
      </c>
      <c r="C16" s="8">
        <v>2016</v>
      </c>
      <c r="D16" s="8">
        <v>2017</v>
      </c>
      <c r="E16" s="8">
        <v>2018</v>
      </c>
      <c r="F16" s="8">
        <v>2019</v>
      </c>
      <c r="G16" s="4" t="s">
        <v>47</v>
      </c>
    </row>
    <row r="17" spans="1:7" ht="30.75" thickBot="1">
      <c r="A17" s="478"/>
      <c r="B17" s="478"/>
      <c r="C17" s="2" t="s">
        <v>35</v>
      </c>
      <c r="D17" s="2" t="s">
        <v>35</v>
      </c>
      <c r="E17" s="2" t="s">
        <v>35</v>
      </c>
      <c r="F17" s="2" t="s">
        <v>35</v>
      </c>
      <c r="G17" s="1" t="s">
        <v>13</v>
      </c>
    </row>
    <row r="18" spans="1:7" ht="15.75" thickBot="1">
      <c r="A18" s="2">
        <v>1</v>
      </c>
      <c r="B18" s="1">
        <v>2</v>
      </c>
      <c r="C18" s="16" t="s">
        <v>277</v>
      </c>
      <c r="D18" s="16" t="s">
        <v>272</v>
      </c>
      <c r="E18" s="16" t="s">
        <v>273</v>
      </c>
      <c r="F18" s="16" t="s">
        <v>276</v>
      </c>
      <c r="G18" s="16" t="s">
        <v>314</v>
      </c>
    </row>
    <row r="19" spans="1:7" ht="31.5" customHeight="1" thickBot="1">
      <c r="A19" s="479" t="s">
        <v>83</v>
      </c>
      <c r="B19" s="480"/>
      <c r="C19" s="73">
        <f>C20</f>
        <v>21.536</v>
      </c>
      <c r="D19" s="73">
        <f>D20</f>
        <v>20.756</v>
      </c>
      <c r="E19" s="73">
        <f>E20</f>
        <v>22.904</v>
      </c>
      <c r="F19" s="73">
        <f>F20</f>
        <v>21.267000000000003</v>
      </c>
      <c r="G19" s="74">
        <f>SUM(C19:F19)</f>
        <v>86.463</v>
      </c>
    </row>
    <row r="20" spans="1:7" ht="30.75" thickBot="1">
      <c r="A20" s="2" t="s">
        <v>84</v>
      </c>
      <c r="B20" s="3" t="s">
        <v>85</v>
      </c>
      <c r="C20" s="1">
        <f>C21+C29</f>
        <v>21.536</v>
      </c>
      <c r="D20" s="1">
        <f>D21+D29</f>
        <v>20.756</v>
      </c>
      <c r="E20" s="1">
        <f>E21+E29</f>
        <v>22.904</v>
      </c>
      <c r="F20" s="1">
        <f>F21+F29</f>
        <v>21.267000000000003</v>
      </c>
      <c r="G20" s="74">
        <f>SUM(C20:F20)</f>
        <v>86.463</v>
      </c>
    </row>
    <row r="21" spans="1:7" ht="30.75" thickBot="1">
      <c r="A21" s="5" t="s">
        <v>250</v>
      </c>
      <c r="B21" s="12" t="s">
        <v>86</v>
      </c>
      <c r="C21" s="1">
        <f aca="true" t="shared" si="0" ref="C21:F22">C22</f>
        <v>17.614</v>
      </c>
      <c r="D21" s="1">
        <f t="shared" si="0"/>
        <v>16.834</v>
      </c>
      <c r="E21" s="1">
        <f t="shared" si="0"/>
        <v>18.982</v>
      </c>
      <c r="F21" s="1">
        <f t="shared" si="0"/>
        <v>17.344</v>
      </c>
      <c r="G21" s="74">
        <f>SUM(C21:F21)</f>
        <v>70.774</v>
      </c>
    </row>
    <row r="22" spans="1:7" ht="30.75" thickBot="1">
      <c r="A22" s="6" t="s">
        <v>251</v>
      </c>
      <c r="B22" s="12" t="s">
        <v>87</v>
      </c>
      <c r="C22" s="1">
        <f t="shared" si="0"/>
        <v>17.614</v>
      </c>
      <c r="D22" s="1">
        <f t="shared" si="0"/>
        <v>16.834</v>
      </c>
      <c r="E22" s="1">
        <f t="shared" si="0"/>
        <v>18.982</v>
      </c>
      <c r="F22" s="1">
        <f t="shared" si="0"/>
        <v>17.344</v>
      </c>
      <c r="G22" s="74">
        <f>SUM(C22:F22)</f>
        <v>70.774</v>
      </c>
    </row>
    <row r="23" spans="1:7" ht="30.75" thickBot="1">
      <c r="A23" s="2" t="s">
        <v>88</v>
      </c>
      <c r="B23" s="13" t="s">
        <v>252</v>
      </c>
      <c r="C23" s="75">
        <v>17.614</v>
      </c>
      <c r="D23" s="76">
        <v>16.834</v>
      </c>
      <c r="E23" s="74">
        <v>18.982</v>
      </c>
      <c r="F23" s="74">
        <v>17.344</v>
      </c>
      <c r="G23" s="74">
        <f>SUM(C23:F23)</f>
        <v>70.774</v>
      </c>
    </row>
    <row r="24" spans="1:7" ht="45.75" thickBot="1">
      <c r="A24" s="6" t="s">
        <v>253</v>
      </c>
      <c r="B24" s="12" t="s">
        <v>89</v>
      </c>
      <c r="C24" s="74">
        <v>0</v>
      </c>
      <c r="D24" s="74">
        <v>0</v>
      </c>
      <c r="E24" s="74">
        <v>0</v>
      </c>
      <c r="F24" s="74">
        <v>0</v>
      </c>
      <c r="G24" s="74">
        <f aca="true" t="shared" si="1" ref="G24:G48">SUM(C24:F24)</f>
        <v>0</v>
      </c>
    </row>
    <row r="25" spans="1:7" ht="30.75" thickBot="1">
      <c r="A25" s="6" t="s">
        <v>254</v>
      </c>
      <c r="B25" s="12" t="s">
        <v>90</v>
      </c>
      <c r="C25" s="74">
        <v>0</v>
      </c>
      <c r="D25" s="74">
        <v>0</v>
      </c>
      <c r="E25" s="74">
        <v>0</v>
      </c>
      <c r="F25" s="74">
        <v>0</v>
      </c>
      <c r="G25" s="74">
        <f t="shared" si="1"/>
        <v>0</v>
      </c>
    </row>
    <row r="26" spans="1:7" ht="60.75" thickBot="1">
      <c r="A26" s="2" t="s">
        <v>91</v>
      </c>
      <c r="B26" s="12" t="s">
        <v>92</v>
      </c>
      <c r="C26" s="74">
        <v>0</v>
      </c>
      <c r="D26" s="74">
        <v>0</v>
      </c>
      <c r="E26" s="74">
        <v>0</v>
      </c>
      <c r="F26" s="74">
        <v>0</v>
      </c>
      <c r="G26" s="74">
        <f t="shared" si="1"/>
        <v>0</v>
      </c>
    </row>
    <row r="27" spans="1:7" ht="45.75" thickBot="1">
      <c r="A27" s="2" t="s">
        <v>93</v>
      </c>
      <c r="B27" s="12" t="s">
        <v>94</v>
      </c>
      <c r="C27" s="74">
        <v>0</v>
      </c>
      <c r="D27" s="74">
        <v>0</v>
      </c>
      <c r="E27" s="74">
        <v>0</v>
      </c>
      <c r="F27" s="74">
        <v>0</v>
      </c>
      <c r="G27" s="74">
        <f t="shared" si="1"/>
        <v>0</v>
      </c>
    </row>
    <row r="28" spans="1:7" ht="15.75" thickBot="1">
      <c r="A28" s="6" t="s">
        <v>255</v>
      </c>
      <c r="B28" s="12" t="s">
        <v>95</v>
      </c>
      <c r="C28" s="74">
        <v>0</v>
      </c>
      <c r="D28" s="74">
        <v>0</v>
      </c>
      <c r="E28" s="74">
        <v>0</v>
      </c>
      <c r="F28" s="74">
        <v>0</v>
      </c>
      <c r="G28" s="74">
        <f t="shared" si="1"/>
        <v>0</v>
      </c>
    </row>
    <row r="29" spans="1:7" ht="30.75" thickBot="1">
      <c r="A29" s="5" t="s">
        <v>256</v>
      </c>
      <c r="B29" s="12" t="s">
        <v>96</v>
      </c>
      <c r="C29" s="1">
        <f>C30</f>
        <v>3.922</v>
      </c>
      <c r="D29" s="1">
        <f aca="true" t="shared" si="2" ref="D29:F30">D30</f>
        <v>3.922</v>
      </c>
      <c r="E29" s="1">
        <f t="shared" si="2"/>
        <v>3.922</v>
      </c>
      <c r="F29" s="1">
        <f t="shared" si="2"/>
        <v>3.923</v>
      </c>
      <c r="G29" s="74">
        <f t="shared" si="1"/>
        <v>15.689</v>
      </c>
    </row>
    <row r="30" spans="1:7" ht="30.75" thickBot="1">
      <c r="A30" s="6" t="s">
        <v>257</v>
      </c>
      <c r="B30" s="12" t="s">
        <v>97</v>
      </c>
      <c r="C30" s="1">
        <f>C31</f>
        <v>3.922</v>
      </c>
      <c r="D30" s="1">
        <f t="shared" si="2"/>
        <v>3.922</v>
      </c>
      <c r="E30" s="1">
        <f t="shared" si="2"/>
        <v>3.922</v>
      </c>
      <c r="F30" s="1">
        <f t="shared" si="2"/>
        <v>3.923</v>
      </c>
      <c r="G30" s="74">
        <f t="shared" si="1"/>
        <v>15.689</v>
      </c>
    </row>
    <row r="31" spans="1:7" ht="30.75" thickBot="1">
      <c r="A31" s="2" t="s">
        <v>98</v>
      </c>
      <c r="B31" s="13" t="s">
        <v>252</v>
      </c>
      <c r="C31" s="77">
        <v>3.922</v>
      </c>
      <c r="D31" s="77">
        <v>3.922</v>
      </c>
      <c r="E31" s="77">
        <v>3.922</v>
      </c>
      <c r="F31" s="77">
        <v>3.923</v>
      </c>
      <c r="G31" s="74">
        <f t="shared" si="1"/>
        <v>15.689</v>
      </c>
    </row>
    <row r="32" spans="1:7" ht="21.75" customHeight="1" thickBot="1">
      <c r="A32" s="6" t="s">
        <v>258</v>
      </c>
      <c r="B32" s="14" t="s">
        <v>99</v>
      </c>
      <c r="C32" s="74">
        <v>0</v>
      </c>
      <c r="D32" s="74">
        <v>0</v>
      </c>
      <c r="E32" s="74">
        <v>0</v>
      </c>
      <c r="F32" s="74">
        <v>0</v>
      </c>
      <c r="G32" s="74">
        <f t="shared" si="1"/>
        <v>0</v>
      </c>
    </row>
    <row r="33" spans="1:7" ht="30.75" thickBot="1">
      <c r="A33" s="6" t="s">
        <v>259</v>
      </c>
      <c r="B33" s="12" t="s">
        <v>100</v>
      </c>
      <c r="C33" s="74">
        <v>0</v>
      </c>
      <c r="D33" s="74">
        <v>0</v>
      </c>
      <c r="E33" s="74">
        <v>0</v>
      </c>
      <c r="F33" s="74">
        <v>0</v>
      </c>
      <c r="G33" s="74">
        <f t="shared" si="1"/>
        <v>0</v>
      </c>
    </row>
    <row r="34" spans="1:7" ht="30.75" thickBot="1">
      <c r="A34" s="5" t="s">
        <v>260</v>
      </c>
      <c r="B34" s="12" t="s">
        <v>101</v>
      </c>
      <c r="C34" s="74">
        <v>0</v>
      </c>
      <c r="D34" s="74">
        <v>0</v>
      </c>
      <c r="E34" s="74">
        <v>0</v>
      </c>
      <c r="F34" s="74">
        <v>0</v>
      </c>
      <c r="G34" s="74">
        <f t="shared" si="1"/>
        <v>0</v>
      </c>
    </row>
    <row r="35" spans="1:7" ht="30.75" thickBot="1">
      <c r="A35" s="5" t="s">
        <v>261</v>
      </c>
      <c r="B35" s="12" t="s">
        <v>102</v>
      </c>
      <c r="C35" s="74">
        <v>0</v>
      </c>
      <c r="D35" s="74">
        <v>0</v>
      </c>
      <c r="E35" s="74">
        <v>0</v>
      </c>
      <c r="F35" s="74">
        <v>0</v>
      </c>
      <c r="G35" s="74">
        <f t="shared" si="1"/>
        <v>0</v>
      </c>
    </row>
    <row r="36" spans="1:7" ht="30.75" thickBot="1">
      <c r="A36" s="6" t="s">
        <v>262</v>
      </c>
      <c r="B36" s="12" t="s">
        <v>103</v>
      </c>
      <c r="C36" s="74">
        <v>0</v>
      </c>
      <c r="D36" s="74">
        <v>0</v>
      </c>
      <c r="E36" s="74">
        <v>0</v>
      </c>
      <c r="F36" s="74">
        <v>0</v>
      </c>
      <c r="G36" s="74">
        <f t="shared" si="1"/>
        <v>0</v>
      </c>
    </row>
    <row r="37" spans="1:7" ht="30.75" thickBot="1">
      <c r="A37" s="2" t="s">
        <v>104</v>
      </c>
      <c r="B37" s="3" t="s">
        <v>105</v>
      </c>
      <c r="C37" s="74">
        <v>0</v>
      </c>
      <c r="D37" s="74">
        <v>0</v>
      </c>
      <c r="E37" s="74">
        <v>0</v>
      </c>
      <c r="F37" s="74">
        <v>0</v>
      </c>
      <c r="G37" s="74">
        <f t="shared" si="1"/>
        <v>0</v>
      </c>
    </row>
    <row r="38" spans="1:7" ht="15.75" thickBot="1">
      <c r="A38" s="5" t="s">
        <v>263</v>
      </c>
      <c r="B38" s="12" t="s">
        <v>106</v>
      </c>
      <c r="C38" s="74">
        <v>0</v>
      </c>
      <c r="D38" s="74">
        <v>0</v>
      </c>
      <c r="E38" s="74">
        <v>0</v>
      </c>
      <c r="F38" s="74">
        <v>0</v>
      </c>
      <c r="G38" s="74">
        <f t="shared" si="1"/>
        <v>0</v>
      </c>
    </row>
    <row r="39" spans="1:7" ht="15.75" thickBot="1">
      <c r="A39" s="5" t="s">
        <v>264</v>
      </c>
      <c r="B39" s="12" t="s">
        <v>107</v>
      </c>
      <c r="C39" s="74">
        <v>0</v>
      </c>
      <c r="D39" s="74">
        <v>0</v>
      </c>
      <c r="E39" s="74">
        <v>0</v>
      </c>
      <c r="F39" s="74">
        <v>0</v>
      </c>
      <c r="G39" s="74">
        <f t="shared" si="1"/>
        <v>0</v>
      </c>
    </row>
    <row r="40" spans="1:7" ht="15.75" thickBot="1">
      <c r="A40" s="5" t="s">
        <v>265</v>
      </c>
      <c r="B40" s="12" t="s">
        <v>108</v>
      </c>
      <c r="C40" s="74">
        <v>0</v>
      </c>
      <c r="D40" s="74">
        <v>0</v>
      </c>
      <c r="E40" s="74">
        <v>0</v>
      </c>
      <c r="F40" s="74">
        <v>0</v>
      </c>
      <c r="G40" s="74">
        <f t="shared" si="1"/>
        <v>0</v>
      </c>
    </row>
    <row r="41" spans="1:7" ht="15.75" thickBot="1">
      <c r="A41" s="5" t="s">
        <v>266</v>
      </c>
      <c r="B41" s="12" t="s">
        <v>109</v>
      </c>
      <c r="C41" s="74">
        <v>0</v>
      </c>
      <c r="D41" s="74">
        <v>0</v>
      </c>
      <c r="E41" s="74">
        <v>0</v>
      </c>
      <c r="F41" s="74">
        <v>0</v>
      </c>
      <c r="G41" s="74">
        <f t="shared" si="1"/>
        <v>0</v>
      </c>
    </row>
    <row r="42" spans="1:7" ht="30.75" thickBot="1">
      <c r="A42" s="5" t="s">
        <v>267</v>
      </c>
      <c r="B42" s="12" t="s">
        <v>110</v>
      </c>
      <c r="C42" s="74">
        <v>0</v>
      </c>
      <c r="D42" s="74">
        <v>0</v>
      </c>
      <c r="E42" s="74">
        <v>0</v>
      </c>
      <c r="F42" s="74">
        <v>0</v>
      </c>
      <c r="G42" s="74">
        <f t="shared" si="1"/>
        <v>0</v>
      </c>
    </row>
    <row r="43" spans="1:7" ht="30.75" thickBot="1">
      <c r="A43" s="6" t="s">
        <v>268</v>
      </c>
      <c r="B43" s="12" t="s">
        <v>111</v>
      </c>
      <c r="C43" s="74">
        <v>0</v>
      </c>
      <c r="D43" s="74">
        <v>0</v>
      </c>
      <c r="E43" s="74">
        <v>0</v>
      </c>
      <c r="F43" s="74">
        <v>0</v>
      </c>
      <c r="G43" s="74">
        <f t="shared" si="1"/>
        <v>0</v>
      </c>
    </row>
    <row r="44" spans="1:7" ht="45.75" thickBot="1">
      <c r="A44" s="2" t="s">
        <v>112</v>
      </c>
      <c r="B44" s="12" t="s">
        <v>113</v>
      </c>
      <c r="C44" s="74">
        <v>0</v>
      </c>
      <c r="D44" s="74">
        <v>0</v>
      </c>
      <c r="E44" s="74">
        <v>0</v>
      </c>
      <c r="F44" s="74">
        <v>0</v>
      </c>
      <c r="G44" s="74">
        <f t="shared" si="1"/>
        <v>0</v>
      </c>
    </row>
    <row r="45" spans="1:7" ht="45.75" thickBot="1">
      <c r="A45" s="6" t="s">
        <v>269</v>
      </c>
      <c r="B45" s="12" t="s">
        <v>114</v>
      </c>
      <c r="C45" s="74">
        <v>0</v>
      </c>
      <c r="D45" s="74">
        <v>0</v>
      </c>
      <c r="E45" s="74">
        <v>0</v>
      </c>
      <c r="F45" s="74">
        <v>0</v>
      </c>
      <c r="G45" s="74">
        <f t="shared" si="1"/>
        <v>0</v>
      </c>
    </row>
    <row r="46" spans="1:7" ht="60.75" thickBot="1">
      <c r="A46" s="2" t="s">
        <v>115</v>
      </c>
      <c r="B46" s="12" t="s">
        <v>116</v>
      </c>
      <c r="C46" s="74">
        <v>0</v>
      </c>
      <c r="D46" s="74">
        <v>0</v>
      </c>
      <c r="E46" s="74">
        <v>0</v>
      </c>
      <c r="F46" s="74">
        <v>0</v>
      </c>
      <c r="G46" s="74">
        <f t="shared" si="1"/>
        <v>0</v>
      </c>
    </row>
    <row r="47" spans="1:7" ht="15.75" thickBot="1">
      <c r="A47" s="5" t="s">
        <v>270</v>
      </c>
      <c r="B47" s="12" t="s">
        <v>117</v>
      </c>
      <c r="C47" s="74">
        <v>0</v>
      </c>
      <c r="D47" s="74">
        <v>0</v>
      </c>
      <c r="E47" s="74">
        <v>0</v>
      </c>
      <c r="F47" s="74">
        <v>0</v>
      </c>
      <c r="G47" s="74">
        <f t="shared" si="1"/>
        <v>0</v>
      </c>
    </row>
    <row r="48" spans="1:7" ht="15.75" thickBot="1">
      <c r="A48" s="5" t="s">
        <v>271</v>
      </c>
      <c r="B48" s="12" t="s">
        <v>118</v>
      </c>
      <c r="C48" s="74">
        <v>0</v>
      </c>
      <c r="D48" s="74">
        <v>0</v>
      </c>
      <c r="E48" s="74">
        <v>0</v>
      </c>
      <c r="F48" s="74">
        <v>0</v>
      </c>
      <c r="G48" s="74">
        <f t="shared" si="1"/>
        <v>0</v>
      </c>
    </row>
    <row r="58" ht="15">
      <c r="G58" s="53"/>
    </row>
  </sheetData>
  <sheetProtection/>
  <mergeCells count="3">
    <mergeCell ref="A16:A17"/>
    <mergeCell ref="B16:B17"/>
    <mergeCell ref="A19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AI121"/>
  <sheetViews>
    <sheetView zoomScale="75" zoomScaleNormal="75" zoomScalePageLayoutView="0" workbookViewId="0" topLeftCell="R4">
      <selection activeCell="B49" sqref="B49"/>
    </sheetView>
  </sheetViews>
  <sheetFormatPr defaultColWidth="9.140625" defaultRowHeight="15"/>
  <cols>
    <col min="1" max="1" width="9.7109375" style="17" bestFit="1" customWidth="1"/>
    <col min="2" max="2" width="39.140625" style="18" customWidth="1"/>
    <col min="3" max="3" width="9.7109375" style="17" bestFit="1" customWidth="1"/>
    <col min="4" max="5" width="9.8515625" style="17" bestFit="1" customWidth="1"/>
    <col min="6" max="6" width="11.57421875" style="17" bestFit="1" customWidth="1"/>
    <col min="7" max="7" width="10.57421875" style="17" bestFit="1" customWidth="1"/>
    <col min="8" max="8" width="14.28125" style="19" bestFit="1" customWidth="1"/>
    <col min="9" max="9" width="10.57421875" style="17" bestFit="1" customWidth="1"/>
    <col min="10" max="15" width="12.8515625" style="17" customWidth="1"/>
    <col min="16" max="30" width="9.7109375" style="17" bestFit="1" customWidth="1"/>
    <col min="31" max="31" width="11.140625" style="17" bestFit="1" customWidth="1"/>
    <col min="32" max="33" width="9.8515625" style="17" bestFit="1" customWidth="1"/>
    <col min="34" max="34" width="10.57421875" style="17" bestFit="1" customWidth="1"/>
    <col min="35" max="35" width="9.8515625" style="17" bestFit="1" customWidth="1"/>
    <col min="36" max="16384" width="9.140625" style="17" customWidth="1"/>
  </cols>
  <sheetData>
    <row r="1" ht="15">
      <c r="A1" s="17" t="s">
        <v>433</v>
      </c>
    </row>
    <row r="2" ht="15">
      <c r="A2" s="17" t="s">
        <v>434</v>
      </c>
    </row>
    <row r="3" ht="15">
      <c r="A3" s="145" t="s">
        <v>435</v>
      </c>
    </row>
    <row r="5" ht="15">
      <c r="A5" s="17" t="s">
        <v>0</v>
      </c>
    </row>
    <row r="7" ht="15">
      <c r="A7" s="17" t="s">
        <v>1</v>
      </c>
    </row>
    <row r="8" ht="15">
      <c r="A8" s="17" t="s">
        <v>2</v>
      </c>
    </row>
    <row r="10" ht="15">
      <c r="A10" s="20" t="s">
        <v>279</v>
      </c>
    </row>
    <row r="11" ht="15">
      <c r="A11" s="17" t="s">
        <v>3</v>
      </c>
    </row>
    <row r="12" ht="15.75" thickBot="1"/>
    <row r="13" spans="1:35" ht="209.25" customHeight="1" thickBot="1">
      <c r="A13" s="434" t="s">
        <v>4</v>
      </c>
      <c r="B13" s="437" t="s">
        <v>5</v>
      </c>
      <c r="C13" s="434" t="s">
        <v>6</v>
      </c>
      <c r="D13" s="434" t="s">
        <v>7</v>
      </c>
      <c r="E13" s="434" t="s">
        <v>8</v>
      </c>
      <c r="F13" s="444" t="s">
        <v>9</v>
      </c>
      <c r="G13" s="432"/>
      <c r="H13" s="433"/>
      <c r="I13" s="434" t="s">
        <v>10</v>
      </c>
      <c r="J13" s="434" t="s">
        <v>11</v>
      </c>
      <c r="K13" s="432" t="s">
        <v>12</v>
      </c>
      <c r="L13" s="432"/>
      <c r="M13" s="432"/>
      <c r="N13" s="432"/>
      <c r="O13" s="432"/>
      <c r="P13" s="432"/>
      <c r="Q13" s="432"/>
      <c r="R13" s="432"/>
      <c r="S13" s="432"/>
      <c r="T13" s="432"/>
      <c r="U13" s="432"/>
      <c r="V13" s="432"/>
      <c r="W13" s="432"/>
      <c r="X13" s="432"/>
      <c r="Y13" s="432"/>
      <c r="Z13" s="432"/>
      <c r="AA13" s="432"/>
      <c r="AB13" s="432"/>
      <c r="AC13" s="432"/>
      <c r="AD13" s="432"/>
      <c r="AE13" s="432"/>
      <c r="AF13" s="432"/>
      <c r="AG13" s="432"/>
      <c r="AH13" s="432"/>
      <c r="AI13" s="433"/>
    </row>
    <row r="14" spans="1:35" s="155" customFormat="1" ht="15.75" thickBot="1">
      <c r="A14" s="435"/>
      <c r="B14" s="438"/>
      <c r="C14" s="435"/>
      <c r="D14" s="435"/>
      <c r="E14" s="436"/>
      <c r="F14" s="441" t="s">
        <v>13</v>
      </c>
      <c r="G14" s="442"/>
      <c r="H14" s="443"/>
      <c r="I14" s="436"/>
      <c r="J14" s="436"/>
      <c r="K14" s="440" t="s">
        <v>339</v>
      </c>
      <c r="L14" s="440"/>
      <c r="M14" s="440"/>
      <c r="N14" s="440"/>
      <c r="O14" s="440"/>
      <c r="P14" s="445" t="s">
        <v>145</v>
      </c>
      <c r="Q14" s="440"/>
      <c r="R14" s="440"/>
      <c r="S14" s="440"/>
      <c r="T14" s="440"/>
      <c r="U14" s="445" t="s">
        <v>146</v>
      </c>
      <c r="V14" s="440"/>
      <c r="W14" s="440"/>
      <c r="X14" s="440"/>
      <c r="Y14" s="446"/>
      <c r="Z14" s="440" t="s">
        <v>147</v>
      </c>
      <c r="AA14" s="440"/>
      <c r="AB14" s="440"/>
      <c r="AC14" s="440"/>
      <c r="AD14" s="440"/>
      <c r="AE14" s="441" t="s">
        <v>14</v>
      </c>
      <c r="AF14" s="442"/>
      <c r="AG14" s="442"/>
      <c r="AH14" s="442"/>
      <c r="AI14" s="443"/>
    </row>
    <row r="15" spans="1:35" s="138" customFormat="1" ht="240.75" thickBot="1">
      <c r="A15" s="436"/>
      <c r="B15" s="439"/>
      <c r="C15" s="436"/>
      <c r="D15" s="436"/>
      <c r="E15" s="156" t="s">
        <v>13</v>
      </c>
      <c r="F15" s="156" t="s">
        <v>15</v>
      </c>
      <c r="G15" s="156" t="s">
        <v>16</v>
      </c>
      <c r="H15" s="157" t="s">
        <v>17</v>
      </c>
      <c r="I15" s="156" t="s">
        <v>13</v>
      </c>
      <c r="J15" s="158" t="s">
        <v>345</v>
      </c>
      <c r="K15" s="159" t="s">
        <v>18</v>
      </c>
      <c r="L15" s="156" t="s">
        <v>19</v>
      </c>
      <c r="M15" s="156" t="s">
        <v>20</v>
      </c>
      <c r="N15" s="156" t="s">
        <v>21</v>
      </c>
      <c r="O15" s="160" t="s">
        <v>22</v>
      </c>
      <c r="P15" s="161" t="s">
        <v>18</v>
      </c>
      <c r="Q15" s="156" t="s">
        <v>19</v>
      </c>
      <c r="R15" s="156" t="s">
        <v>20</v>
      </c>
      <c r="S15" s="156" t="s">
        <v>21</v>
      </c>
      <c r="T15" s="160" t="s">
        <v>22</v>
      </c>
      <c r="U15" s="161" t="s">
        <v>18</v>
      </c>
      <c r="V15" s="156" t="s">
        <v>19</v>
      </c>
      <c r="W15" s="156" t="s">
        <v>20</v>
      </c>
      <c r="X15" s="156" t="s">
        <v>21</v>
      </c>
      <c r="Y15" s="156" t="s">
        <v>22</v>
      </c>
      <c r="Z15" s="159" t="s">
        <v>18</v>
      </c>
      <c r="AA15" s="156" t="s">
        <v>19</v>
      </c>
      <c r="AB15" s="156" t="s">
        <v>20</v>
      </c>
      <c r="AC15" s="156" t="s">
        <v>21</v>
      </c>
      <c r="AD15" s="160" t="s">
        <v>22</v>
      </c>
      <c r="AE15" s="161" t="s">
        <v>18</v>
      </c>
      <c r="AF15" s="156" t="s">
        <v>19</v>
      </c>
      <c r="AG15" s="156" t="s">
        <v>20</v>
      </c>
      <c r="AH15" s="156" t="s">
        <v>21</v>
      </c>
      <c r="AI15" s="156" t="s">
        <v>22</v>
      </c>
    </row>
    <row r="16" spans="1:35" s="138" customFormat="1" ht="15.75" thickBot="1">
      <c r="A16" s="161">
        <v>1</v>
      </c>
      <c r="B16" s="160">
        <v>2</v>
      </c>
      <c r="C16" s="161">
        <v>3</v>
      </c>
      <c r="D16" s="156">
        <v>4</v>
      </c>
      <c r="E16" s="156">
        <v>5</v>
      </c>
      <c r="F16" s="156">
        <v>6</v>
      </c>
      <c r="G16" s="156">
        <v>7</v>
      </c>
      <c r="H16" s="156">
        <v>8</v>
      </c>
      <c r="I16" s="156">
        <v>9</v>
      </c>
      <c r="J16" s="156">
        <v>10</v>
      </c>
      <c r="K16" s="162" t="s">
        <v>119</v>
      </c>
      <c r="L16" s="163" t="s">
        <v>120</v>
      </c>
      <c r="M16" s="163" t="s">
        <v>121</v>
      </c>
      <c r="N16" s="163" t="s">
        <v>122</v>
      </c>
      <c r="O16" s="164" t="s">
        <v>123</v>
      </c>
      <c r="P16" s="165" t="s">
        <v>124</v>
      </c>
      <c r="Q16" s="163" t="s">
        <v>125</v>
      </c>
      <c r="R16" s="163" t="s">
        <v>126</v>
      </c>
      <c r="S16" s="163" t="s">
        <v>127</v>
      </c>
      <c r="T16" s="164" t="s">
        <v>128</v>
      </c>
      <c r="U16" s="166" t="s">
        <v>129</v>
      </c>
      <c r="V16" s="163" t="s">
        <v>130</v>
      </c>
      <c r="W16" s="163" t="s">
        <v>131</v>
      </c>
      <c r="X16" s="167" t="s">
        <v>132</v>
      </c>
      <c r="Y16" s="166" t="s">
        <v>133</v>
      </c>
      <c r="Z16" s="168" t="s">
        <v>340</v>
      </c>
      <c r="AA16" s="163" t="s">
        <v>341</v>
      </c>
      <c r="AB16" s="163" t="s">
        <v>342</v>
      </c>
      <c r="AC16" s="167" t="s">
        <v>343</v>
      </c>
      <c r="AD16" s="169" t="s">
        <v>344</v>
      </c>
      <c r="AE16" s="161">
        <v>12</v>
      </c>
      <c r="AF16" s="156">
        <v>13</v>
      </c>
      <c r="AG16" s="156">
        <v>14</v>
      </c>
      <c r="AH16" s="156">
        <v>15</v>
      </c>
      <c r="AI16" s="156">
        <v>16</v>
      </c>
    </row>
    <row r="17" spans="1:35" s="181" customFormat="1" ht="28.5">
      <c r="A17" s="170" t="s">
        <v>134</v>
      </c>
      <c r="B17" s="171" t="s">
        <v>135</v>
      </c>
      <c r="C17" s="172"/>
      <c r="D17" s="173"/>
      <c r="E17" s="173"/>
      <c r="F17" s="63">
        <f>F19+F18+F65</f>
        <v>0</v>
      </c>
      <c r="G17" s="63">
        <f>G19+G18+G65</f>
        <v>102.12600000000003</v>
      </c>
      <c r="H17" s="174"/>
      <c r="I17" s="63">
        <f>I19+I18+I65</f>
        <v>102.12600000000003</v>
      </c>
      <c r="J17" s="65">
        <v>25.504</v>
      </c>
      <c r="K17" s="175">
        <f>L17+M17+N17+O17</f>
        <v>25.504</v>
      </c>
      <c r="L17" s="176">
        <f>L19+L18+L65</f>
        <v>0</v>
      </c>
      <c r="M17" s="176">
        <f>M19+M18+M65</f>
        <v>0</v>
      </c>
      <c r="N17" s="176">
        <f>N19+N18+N65</f>
        <v>25.504</v>
      </c>
      <c r="O17" s="177">
        <f>O19+O18+O65</f>
        <v>0</v>
      </c>
      <c r="P17" s="178">
        <f>Q17+R17+S17+T17</f>
        <v>24.499999999999993</v>
      </c>
      <c r="Q17" s="63">
        <f>Q19+Q18+Q65</f>
        <v>0</v>
      </c>
      <c r="R17" s="63">
        <f>R19+R18+R65</f>
        <v>0</v>
      </c>
      <c r="S17" s="63">
        <f>S19+S18+S65</f>
        <v>24.499999999999993</v>
      </c>
      <c r="T17" s="179">
        <f>T19+T18+T65</f>
        <v>0</v>
      </c>
      <c r="U17" s="180">
        <f>V17+W17+X17+Y17</f>
        <v>27.027</v>
      </c>
      <c r="V17" s="63">
        <f>V19+V18+V65</f>
        <v>0</v>
      </c>
      <c r="W17" s="63">
        <f>W19+W18+W65</f>
        <v>0</v>
      </c>
      <c r="X17" s="63">
        <f>X19+X18+X65</f>
        <v>27.027</v>
      </c>
      <c r="Y17" s="179">
        <f>Y19+Y18+Y65</f>
        <v>0</v>
      </c>
      <c r="Z17" s="175">
        <f>AA17+AB17+AC17+AD17</f>
        <v>25.095000000000002</v>
      </c>
      <c r="AA17" s="176">
        <f>AA19+AA18+AA65</f>
        <v>0</v>
      </c>
      <c r="AB17" s="176">
        <f>AB19+AB18+AB65</f>
        <v>0</v>
      </c>
      <c r="AC17" s="176">
        <f>AC19+AC18+AC65</f>
        <v>25.095000000000002</v>
      </c>
      <c r="AD17" s="177">
        <f>AD19+AD18+AD65</f>
        <v>0</v>
      </c>
      <c r="AE17" s="180">
        <f>Z17+U17+P17+K17</f>
        <v>102.12599999999999</v>
      </c>
      <c r="AF17" s="63">
        <f>AF19+AF18+AF65</f>
        <v>0</v>
      </c>
      <c r="AG17" s="63">
        <f>AG19+AG18+AG65</f>
        <v>0</v>
      </c>
      <c r="AH17" s="63">
        <f>AC17+X17+S17+N17</f>
        <v>102.12599999999999</v>
      </c>
      <c r="AI17" s="65">
        <f>AI19+AI18+AI65</f>
        <v>0</v>
      </c>
    </row>
    <row r="18" spans="1:35" s="181" customFormat="1" ht="28.5">
      <c r="A18" s="170" t="s">
        <v>136</v>
      </c>
      <c r="B18" s="171" t="s">
        <v>137</v>
      </c>
      <c r="C18" s="172"/>
      <c r="D18" s="173"/>
      <c r="E18" s="173"/>
      <c r="F18" s="63"/>
      <c r="G18" s="63"/>
      <c r="H18" s="174"/>
      <c r="I18" s="63"/>
      <c r="J18" s="65"/>
      <c r="K18" s="180"/>
      <c r="L18" s="63"/>
      <c r="M18" s="63"/>
      <c r="N18" s="63"/>
      <c r="O18" s="65"/>
      <c r="P18" s="178"/>
      <c r="Q18" s="63"/>
      <c r="R18" s="63"/>
      <c r="S18" s="63"/>
      <c r="T18" s="179"/>
      <c r="U18" s="180"/>
      <c r="V18" s="63"/>
      <c r="W18" s="63"/>
      <c r="X18" s="63"/>
      <c r="Y18" s="179"/>
      <c r="Z18" s="180"/>
      <c r="AA18" s="63"/>
      <c r="AB18" s="63"/>
      <c r="AC18" s="63"/>
      <c r="AD18" s="65"/>
      <c r="AE18" s="180"/>
      <c r="AF18" s="63"/>
      <c r="AG18" s="63"/>
      <c r="AH18" s="63"/>
      <c r="AI18" s="65"/>
    </row>
    <row r="19" spans="1:35" s="181" customFormat="1" ht="28.5">
      <c r="A19" s="170" t="s">
        <v>138</v>
      </c>
      <c r="B19" s="171" t="s">
        <v>139</v>
      </c>
      <c r="C19" s="172"/>
      <c r="D19" s="173"/>
      <c r="E19" s="173"/>
      <c r="F19" s="63">
        <f aca="true" t="shared" si="0" ref="F19:G21">F20</f>
        <v>0</v>
      </c>
      <c r="G19" s="63">
        <f t="shared" si="0"/>
        <v>83.04100000000003</v>
      </c>
      <c r="H19" s="174"/>
      <c r="I19" s="63">
        <f>I20</f>
        <v>83.04100000000003</v>
      </c>
      <c r="J19" s="65">
        <v>6.419</v>
      </c>
      <c r="K19" s="180">
        <f aca="true" t="shared" si="1" ref="K19:K64">L19+M19+N19+O19</f>
        <v>6.419</v>
      </c>
      <c r="L19" s="63">
        <f aca="true" t="shared" si="2" ref="L19:M21">L20</f>
        <v>0</v>
      </c>
      <c r="M19" s="63">
        <f t="shared" si="2"/>
        <v>0</v>
      </c>
      <c r="N19" s="63">
        <f aca="true" t="shared" si="3" ref="N19:O21">N20</f>
        <v>6.419</v>
      </c>
      <c r="O19" s="65">
        <f t="shared" si="3"/>
        <v>0</v>
      </c>
      <c r="P19" s="178">
        <f aca="true" t="shared" si="4" ref="P19:P64">Q19+R19+S19+T19</f>
        <v>24.499999999999993</v>
      </c>
      <c r="Q19" s="63">
        <f aca="true" t="shared" si="5" ref="Q19:R21">Q20</f>
        <v>0</v>
      </c>
      <c r="R19" s="63">
        <f t="shared" si="5"/>
        <v>0</v>
      </c>
      <c r="S19" s="63">
        <f aca="true" t="shared" si="6" ref="S19:T21">S20</f>
        <v>24.499999999999993</v>
      </c>
      <c r="T19" s="179">
        <f t="shared" si="6"/>
        <v>0</v>
      </c>
      <c r="U19" s="180">
        <f aca="true" t="shared" si="7" ref="U19:U46">V19+W19+X19+Y19</f>
        <v>27.027</v>
      </c>
      <c r="V19" s="63">
        <f aca="true" t="shared" si="8" ref="V19:W21">V20</f>
        <v>0</v>
      </c>
      <c r="W19" s="63">
        <f t="shared" si="8"/>
        <v>0</v>
      </c>
      <c r="X19" s="63">
        <f aca="true" t="shared" si="9" ref="X19:Y21">X20</f>
        <v>27.027</v>
      </c>
      <c r="Y19" s="179">
        <f t="shared" si="9"/>
        <v>0</v>
      </c>
      <c r="Z19" s="180">
        <f aca="true" t="shared" si="10" ref="Z19:Z65">AA19+AB19+AC19+AD19</f>
        <v>25.095000000000002</v>
      </c>
      <c r="AA19" s="63">
        <f aca="true" t="shared" si="11" ref="AA19:AB21">AA20</f>
        <v>0</v>
      </c>
      <c r="AB19" s="63">
        <f t="shared" si="11"/>
        <v>0</v>
      </c>
      <c r="AC19" s="63">
        <f aca="true" t="shared" si="12" ref="AC19:AD21">AC20</f>
        <v>25.095000000000002</v>
      </c>
      <c r="AD19" s="65">
        <f t="shared" si="12"/>
        <v>0</v>
      </c>
      <c r="AE19" s="180">
        <f>Z19+U19+P19+K19</f>
        <v>83.04099999999998</v>
      </c>
      <c r="AF19" s="63">
        <f aca="true" t="shared" si="13" ref="AF19:AG21">AF20</f>
        <v>0</v>
      </c>
      <c r="AG19" s="63">
        <f t="shared" si="13"/>
        <v>0</v>
      </c>
      <c r="AH19" s="63">
        <f>AC19+X19+S19+N19</f>
        <v>83.04099999999998</v>
      </c>
      <c r="AI19" s="65">
        <f>AI20</f>
        <v>0</v>
      </c>
    </row>
    <row r="20" spans="1:35" s="181" customFormat="1" ht="42.75">
      <c r="A20" s="170" t="s">
        <v>140</v>
      </c>
      <c r="B20" s="171" t="s">
        <v>141</v>
      </c>
      <c r="C20" s="182"/>
      <c r="D20" s="183"/>
      <c r="E20" s="183"/>
      <c r="F20" s="184">
        <f t="shared" si="0"/>
        <v>0</v>
      </c>
      <c r="G20" s="184">
        <f t="shared" si="0"/>
        <v>83.04100000000003</v>
      </c>
      <c r="H20" s="185"/>
      <c r="I20" s="184">
        <f>I21</f>
        <v>83.04100000000003</v>
      </c>
      <c r="J20" s="186">
        <v>6.419</v>
      </c>
      <c r="K20" s="180">
        <f t="shared" si="1"/>
        <v>6.419</v>
      </c>
      <c r="L20" s="184">
        <f t="shared" si="2"/>
        <v>0</v>
      </c>
      <c r="M20" s="184">
        <f t="shared" si="2"/>
        <v>0</v>
      </c>
      <c r="N20" s="184">
        <f t="shared" si="3"/>
        <v>6.419</v>
      </c>
      <c r="O20" s="186">
        <f t="shared" si="3"/>
        <v>0</v>
      </c>
      <c r="P20" s="178">
        <f t="shared" si="4"/>
        <v>24.499999999999993</v>
      </c>
      <c r="Q20" s="184">
        <f t="shared" si="5"/>
        <v>0</v>
      </c>
      <c r="R20" s="184">
        <f t="shared" si="5"/>
        <v>0</v>
      </c>
      <c r="S20" s="184">
        <f t="shared" si="6"/>
        <v>24.499999999999993</v>
      </c>
      <c r="T20" s="187">
        <f t="shared" si="6"/>
        <v>0</v>
      </c>
      <c r="U20" s="180">
        <f t="shared" si="7"/>
        <v>27.027</v>
      </c>
      <c r="V20" s="184">
        <f t="shared" si="8"/>
        <v>0</v>
      </c>
      <c r="W20" s="184">
        <f t="shared" si="8"/>
        <v>0</v>
      </c>
      <c r="X20" s="184">
        <f t="shared" si="9"/>
        <v>27.027</v>
      </c>
      <c r="Y20" s="187">
        <f t="shared" si="9"/>
        <v>0</v>
      </c>
      <c r="Z20" s="180">
        <f t="shared" si="10"/>
        <v>25.095000000000002</v>
      </c>
      <c r="AA20" s="184">
        <f t="shared" si="11"/>
        <v>0</v>
      </c>
      <c r="AB20" s="184">
        <f t="shared" si="11"/>
        <v>0</v>
      </c>
      <c r="AC20" s="184">
        <f t="shared" si="12"/>
        <v>25.095000000000002</v>
      </c>
      <c r="AD20" s="186">
        <f t="shared" si="12"/>
        <v>0</v>
      </c>
      <c r="AE20" s="180">
        <f>Z20+U20+P20+K20</f>
        <v>83.04099999999998</v>
      </c>
      <c r="AF20" s="184">
        <f t="shared" si="13"/>
        <v>0</v>
      </c>
      <c r="AG20" s="184">
        <f t="shared" si="13"/>
        <v>0</v>
      </c>
      <c r="AH20" s="63">
        <f>AC20+X20+S20+N20</f>
        <v>83.04099999999998</v>
      </c>
      <c r="AI20" s="186">
        <f>AI21</f>
        <v>0</v>
      </c>
    </row>
    <row r="21" spans="1:35" s="181" customFormat="1" ht="71.25">
      <c r="A21" s="170" t="s">
        <v>142</v>
      </c>
      <c r="B21" s="171" t="s">
        <v>143</v>
      </c>
      <c r="C21" s="182"/>
      <c r="D21" s="183"/>
      <c r="E21" s="183"/>
      <c r="F21" s="184">
        <f t="shared" si="0"/>
        <v>0</v>
      </c>
      <c r="G21" s="184">
        <f t="shared" si="0"/>
        <v>83.04100000000003</v>
      </c>
      <c r="H21" s="185" t="s">
        <v>274</v>
      </c>
      <c r="I21" s="184">
        <f>I22</f>
        <v>83.04100000000003</v>
      </c>
      <c r="J21" s="186">
        <v>6.419</v>
      </c>
      <c r="K21" s="180">
        <f t="shared" si="1"/>
        <v>6.419</v>
      </c>
      <c r="L21" s="184">
        <f t="shared" si="2"/>
        <v>0</v>
      </c>
      <c r="M21" s="184">
        <f t="shared" si="2"/>
        <v>0</v>
      </c>
      <c r="N21" s="184">
        <f t="shared" si="3"/>
        <v>6.419</v>
      </c>
      <c r="O21" s="186">
        <f t="shared" si="3"/>
        <v>0</v>
      </c>
      <c r="P21" s="178">
        <f t="shared" si="4"/>
        <v>24.499999999999993</v>
      </c>
      <c r="Q21" s="184">
        <f t="shared" si="5"/>
        <v>0</v>
      </c>
      <c r="R21" s="184">
        <f t="shared" si="5"/>
        <v>0</v>
      </c>
      <c r="S21" s="184">
        <f t="shared" si="6"/>
        <v>24.499999999999993</v>
      </c>
      <c r="T21" s="187">
        <f t="shared" si="6"/>
        <v>0</v>
      </c>
      <c r="U21" s="180">
        <f t="shared" si="7"/>
        <v>27.027</v>
      </c>
      <c r="V21" s="184">
        <f t="shared" si="8"/>
        <v>0</v>
      </c>
      <c r="W21" s="184">
        <f t="shared" si="8"/>
        <v>0</v>
      </c>
      <c r="X21" s="184">
        <f t="shared" si="9"/>
        <v>27.027</v>
      </c>
      <c r="Y21" s="187">
        <f t="shared" si="9"/>
        <v>0</v>
      </c>
      <c r="Z21" s="180">
        <f t="shared" si="10"/>
        <v>25.095000000000002</v>
      </c>
      <c r="AA21" s="184">
        <f t="shared" si="11"/>
        <v>0</v>
      </c>
      <c r="AB21" s="184">
        <f t="shared" si="11"/>
        <v>0</v>
      </c>
      <c r="AC21" s="184">
        <f t="shared" si="12"/>
        <v>25.095000000000002</v>
      </c>
      <c r="AD21" s="186">
        <f t="shared" si="12"/>
        <v>0</v>
      </c>
      <c r="AE21" s="180">
        <f>Z21+U21+P21+K21</f>
        <v>83.04099999999998</v>
      </c>
      <c r="AF21" s="184">
        <f t="shared" si="13"/>
        <v>0</v>
      </c>
      <c r="AG21" s="184">
        <f t="shared" si="13"/>
        <v>0</v>
      </c>
      <c r="AH21" s="63">
        <f>AC21+X21+S21+N21</f>
        <v>83.04099999999998</v>
      </c>
      <c r="AI21" s="186">
        <f>AI22</f>
        <v>0</v>
      </c>
    </row>
    <row r="22" spans="1:35" s="181" customFormat="1" ht="42.75">
      <c r="A22" s="170" t="s">
        <v>98</v>
      </c>
      <c r="B22" s="171" t="s">
        <v>144</v>
      </c>
      <c r="C22" s="182"/>
      <c r="D22" s="183"/>
      <c r="E22" s="183"/>
      <c r="F22" s="184">
        <f>F23+F24+F25+F26+F27+F28+F29+F30+F31+F32+F33+F34+F35+F36+F37+F38+F39+F40+F41+F42+F43+F44+F45+F46+F47+F48+F49+F50+F51+F52+F53+F54+F55+F56+F57+F58+F59+F60+F61+F62+F63+F64</f>
        <v>0</v>
      </c>
      <c r="G22" s="184">
        <f>G23+G24+G25+G26+G27+G28+G29+G30+G31+G32+G33+G34+G35+G36+G37+G38+G39+G40+G41+G42+G43+G44+G45+G46+G47+G48+G49+G50+G51+G52+G53+G54+G55+G56+G57+G58+G59+G60+G61+G62+G63+G64</f>
        <v>83.04100000000003</v>
      </c>
      <c r="H22" s="185"/>
      <c r="I22" s="184">
        <f>I23+I24+I25+I26+I27+I28+I29+I30+I31+I32+I33+I34+I35+I36+I37+I38+I39+I40+I41+I42+I43+I44+I45+I46+I47+I48+I49+I50+I51+I52+I53+I54+I55+I56+I57+I58+I59+I60+I61+I62+I63+I64</f>
        <v>83.04100000000003</v>
      </c>
      <c r="J22" s="186">
        <v>6.419</v>
      </c>
      <c r="K22" s="180">
        <f t="shared" si="1"/>
        <v>6.419</v>
      </c>
      <c r="L22" s="184">
        <f>L23+L24+L25+L26+L27+L28+L29+L30+L31+L32+L33+L34+L35+L36+L37+L38+L39+L40+L41+L42+L43+L44+L45+L46+L47+L48+L49+L50+L51+L52+L53+L54+L55+L56+L57+L58+L59+L60+L61+L62+L63+L64</f>
        <v>0</v>
      </c>
      <c r="M22" s="184">
        <f>M23+M24+M25+M26+M27+M28+M29+M30+M31+M32+M33+M34+M35+M36+M37+M38+M39+M40+M41+M42+M43+M44+M45+M46+M47+M48+M49+M50+M51+M52+M53+M54+M55+M56+M57+M58+M59+M60+M61+M62+M63+M64</f>
        <v>0</v>
      </c>
      <c r="N22" s="184">
        <f>N23+N24+N25+N26+N27+N28+N29+N30+N31+N32+N33+N34+N35+N36+N37+N38+N39+N40+N41+N42+N43+N44+N45+N46+N47+N48+N49+N50+N51+N52+N53+N54+N55+N56+N57+N58+N59+N60+N61+N62+N63+N64</f>
        <v>6.419</v>
      </c>
      <c r="O22" s="186">
        <f>O23+O24+O25+O26+O27+O28+O29+O30+O31+O32+O33+O34+O35+O36+O37+O38+O39+O40+O41+O42+O43+O44+O45+O46+O47+O48+O49+O50+O51+O52+O53+O54+O55+O56+O57+O58+O59+O60+O61+O62+O63+O64</f>
        <v>0</v>
      </c>
      <c r="P22" s="178">
        <f t="shared" si="4"/>
        <v>24.499999999999993</v>
      </c>
      <c r="Q22" s="184">
        <f>Q23+Q24+Q25+Q26+Q27+Q28+Q29+Q30+Q31+Q32+Q33+Q34+Q35+Q36+Q37+Q38+Q39+Q40+Q41+Q42+Q43+Q44+Q45+Q46+Q47+Q48+Q49+Q50+Q51+Q52+Q53+Q54+Q55+Q56+Q57+Q58+Q59+Q60+Q61+Q62+Q63+Q64</f>
        <v>0</v>
      </c>
      <c r="R22" s="184">
        <f>R23+R24+R25+R26+R27+R28+R29+R30+R31+R32+R33+R34+R35+R36+R37+R38+R39+R40+R41+R42+R43+R44+R45+R46+R47+R48+R49+R50+R51+R52+R53+R54+R55+R56+R57+R58+R59+R60+R61+R62+R63+R64</f>
        <v>0</v>
      </c>
      <c r="S22" s="184">
        <f>S23+S24+S25+S26+S27+S28+S29+S30+S31+S32+S33+S34+S35+S36+S37+S38+S39+S40+S41+S42+S43+S44+S45+S46+S47+S48+S49+S50+S51+S52+S53+S54+S55+S56+S57+S58+S59+S60+S61+S62+S63+S64</f>
        <v>24.499999999999993</v>
      </c>
      <c r="T22" s="187">
        <f>T23+T24+T25+T26+T27+T28+T29+T30+T31+T32+T33+T34+T35+T36+T37+T38+T39+T40+T41+T42+T43+T44+T45+T46+T47+T48+T49+T50+T51+T52+T53+T54+T55+T56+T57+T58+T59+T60+T61+T62+T63+T64</f>
        <v>0</v>
      </c>
      <c r="U22" s="180">
        <f t="shared" si="7"/>
        <v>27.027</v>
      </c>
      <c r="V22" s="184">
        <f>V23+V24+V25+V26+V27+V28+V29+V30+V31+V32+V33+V34+V35+V36+V37+V38+V39+V40+V41+V42+V43+V44+V45+V46+V47+V48+V49+V50+V51+V52+V53+V54+V55+V56+V57+V58+V59+V60+V61+V62+V63+V64</f>
        <v>0</v>
      </c>
      <c r="W22" s="184">
        <f>W23+W24+W25+W26+W27+W28+W29+W30+W31+W32+W33+W34+W35+W36+W37+W38+W39+W40+W41+W42+W43+W44+W45+W46+W47+W48+W49+W50+W51+W52+W53+W54+W55+W56+W57+W58+W59+W60+W61+W62+W63+W64</f>
        <v>0</v>
      </c>
      <c r="X22" s="184">
        <f>X23+X24+X25+X26+X27+X28+X29+X30+X31+X32+X33+X34+X35+X36+X37+X38+X39+X40+X41+X42+X43+X44+X45+X46+X47+X48+X49+X50+X51+X52+X53+X54+X55+X56+X57+X58+X59+X60+X61+X62+X63+X64</f>
        <v>27.027</v>
      </c>
      <c r="Y22" s="187">
        <f>Y23+Y24+Y25+Y26+Y27+Y28+Y29+Y30+Y31+Y32+Y33+Y34+Y35+Y36+Y37+Y38+Y39+Y40+Y41+Y42+Y43+Y44+Y45+Y46+Y47+Y48+Y49+Y50+Y51+Y52+Y53+Y54+Y55+Y56+Y57+Y58+Y59+Y60+Y61+Y62+Y63+Y64</f>
        <v>0</v>
      </c>
      <c r="Z22" s="180">
        <f t="shared" si="10"/>
        <v>25.095000000000002</v>
      </c>
      <c r="AA22" s="184">
        <f>AA23+AA24+AA25+AA26+AA27+AA28+AA29+AA30+AA31+AA32+AA33+AA34+AA35+AA36+AA37+AA38+AA39+AA40+AA41+AA42+AA43+AA44+AA45+AA46+AA47+AA48+AA49+AA50+AA51+AA52+AA53+AA54+AA55+AA56+AA57+AA58+AA59+AA60+AA61+AA62+AA63+AA64</f>
        <v>0</v>
      </c>
      <c r="AB22" s="184">
        <f>AB23+AB24+AB25+AB26+AB27+AB28+AB29+AB30+AB31+AB32+AB33+AB34+AB35+AB36+AB37+AB38+AB39+AB40+AB41+AB42+AB43+AB44+AB45+AB46+AB47+AB48+AB49+AB50+AB51+AB52+AB53+AB54+AB55+AB56+AB57+AB58+AB59+AB60+AB61+AB62+AB63+AB64</f>
        <v>0</v>
      </c>
      <c r="AC22" s="184">
        <f>AC23+AC24+AC25+AC26+AC27+AC28+AC29+AC30+AC31+AC32+AC33+AC34+AC35+AC36+AC37+AC38+AC39+AC40+AC41+AC42+AC43+AC44+AC45+AC46+AC47+AC48+AC49+AC50+AC51+AC52+AC53+AC54+AC55+AC56+AC57+AC58+AC59+AC60+AC61+AC62+AC63+AC64</f>
        <v>25.095000000000002</v>
      </c>
      <c r="AD22" s="186">
        <f>AD23+AD24+AD25+AD26+AD27+AD28+AD29+AD30+AD31+AD32+AD33+AD34+AD35+AD36+AD37+AD38+AD39+AD40+AD41+AD42+AD43+AD44+AD45+AD46+AD47+AD48+AD49+AD50+AD51+AD52+AD53+AD54+AD55+AD56+AD57+AD58+AD59+AD60+AD61+AD62+AD63+AD64</f>
        <v>0</v>
      </c>
      <c r="AE22" s="180">
        <f>Z22+U22+P22+K22</f>
        <v>83.04099999999998</v>
      </c>
      <c r="AF22" s="184">
        <f>AF23+AF24+AF25+AF26+AF27+AF28+AF29+AF30+AF31+AF32+AF33+AF34+AF35+AF36+AF37+AF38+AF39+AF40+AF41+AF42+AF43+AF44+AF45+AF46+AF47+AF48+AF49+AF50+AF51+AF52+AF53+AF54+AF55+AF56+AF57+AF58+AF59+AF60+AF61+AF62+AF63+AF64</f>
        <v>0</v>
      </c>
      <c r="AG22" s="184">
        <f>AG23+AG24+AG25+AG26+AG27+AG28+AG29+AG30+AG31+AG32+AG33+AG34+AG35+AG36+AG37+AG38+AG39+AG40+AG41+AG42+AG43+AG44+AG45+AG46+AG47+AG48+AG49+AG50+AG51+AG52+AG53+AG54+AG55+AG56+AG57+AG58+AG59+AG60+AG61+AG62+AG63+AG64</f>
        <v>0</v>
      </c>
      <c r="AH22" s="63">
        <f>AC22+X22+S22+N22</f>
        <v>83.04099999999998</v>
      </c>
      <c r="AI22" s="186">
        <f>AI23+AI24+AI25+AI26+AI27+AI28+AI29+AI30+AI31+AI32+AI33+AI34+AI35+AI36+AI37+AI38+AI39+AI40+AI41+AI42+AI43+AI44+AI45+AI46+AI47+AI48+AI49+AI50+AI51+AI52+AI53+AI54+AI55+AI56+AI57+AI58+AI59+AI60+AI61+AI62+AI63+AI64</f>
        <v>0</v>
      </c>
    </row>
    <row r="23" spans="1:35" s="181" customFormat="1" ht="90">
      <c r="A23" s="188" t="s">
        <v>98</v>
      </c>
      <c r="B23" s="189" t="s">
        <v>316</v>
      </c>
      <c r="C23" s="182" t="s">
        <v>346</v>
      </c>
      <c r="D23" s="190">
        <v>2016</v>
      </c>
      <c r="E23" s="190">
        <v>2016</v>
      </c>
      <c r="F23" s="184"/>
      <c r="G23" s="184">
        <v>1.204</v>
      </c>
      <c r="H23" s="191">
        <v>42036</v>
      </c>
      <c r="I23" s="184">
        <v>1.204</v>
      </c>
      <c r="J23" s="186">
        <v>1.204</v>
      </c>
      <c r="K23" s="180">
        <f t="shared" si="1"/>
        <v>1.204</v>
      </c>
      <c r="L23" s="125">
        <v>0</v>
      </c>
      <c r="M23" s="125">
        <v>0</v>
      </c>
      <c r="N23" s="184">
        <v>1.204</v>
      </c>
      <c r="O23" s="192">
        <v>0</v>
      </c>
      <c r="P23" s="178">
        <f t="shared" si="4"/>
        <v>0</v>
      </c>
      <c r="Q23" s="125">
        <v>0</v>
      </c>
      <c r="R23" s="125">
        <v>0</v>
      </c>
      <c r="S23" s="125">
        <v>0</v>
      </c>
      <c r="T23" s="125">
        <v>0</v>
      </c>
      <c r="U23" s="180">
        <f t="shared" si="7"/>
        <v>0</v>
      </c>
      <c r="V23" s="125">
        <v>0</v>
      </c>
      <c r="W23" s="125">
        <v>0</v>
      </c>
      <c r="X23" s="125">
        <v>0</v>
      </c>
      <c r="Y23" s="193">
        <v>0</v>
      </c>
      <c r="Z23" s="180">
        <f t="shared" si="10"/>
        <v>0</v>
      </c>
      <c r="AA23" s="125">
        <v>0</v>
      </c>
      <c r="AB23" s="125">
        <v>0</v>
      </c>
      <c r="AC23" s="125">
        <v>0</v>
      </c>
      <c r="AD23" s="192">
        <v>0</v>
      </c>
      <c r="AE23" s="180">
        <f>Z23+U23+P23+K23</f>
        <v>1.204</v>
      </c>
      <c r="AF23" s="194">
        <v>0</v>
      </c>
      <c r="AG23" s="194">
        <v>0</v>
      </c>
      <c r="AH23" s="194">
        <f>AC23+X23+S23+N23</f>
        <v>1.204</v>
      </c>
      <c r="AI23" s="195">
        <v>0</v>
      </c>
    </row>
    <row r="24" spans="1:35" s="181" customFormat="1" ht="105">
      <c r="A24" s="188" t="s">
        <v>98</v>
      </c>
      <c r="B24" s="189" t="s">
        <v>317</v>
      </c>
      <c r="C24" s="182" t="s">
        <v>347</v>
      </c>
      <c r="D24" s="190">
        <v>2016</v>
      </c>
      <c r="E24" s="190">
        <v>2016</v>
      </c>
      <c r="F24" s="184"/>
      <c r="G24" s="184">
        <v>1.267</v>
      </c>
      <c r="H24" s="191">
        <v>42036</v>
      </c>
      <c r="I24" s="184">
        <v>1.267</v>
      </c>
      <c r="J24" s="186">
        <v>1.267</v>
      </c>
      <c r="K24" s="180">
        <f t="shared" si="1"/>
        <v>1.267</v>
      </c>
      <c r="L24" s="125">
        <v>0</v>
      </c>
      <c r="M24" s="125">
        <v>0</v>
      </c>
      <c r="N24" s="184">
        <v>1.267</v>
      </c>
      <c r="O24" s="192">
        <v>0</v>
      </c>
      <c r="P24" s="178">
        <f t="shared" si="4"/>
        <v>0</v>
      </c>
      <c r="Q24" s="125">
        <v>0</v>
      </c>
      <c r="R24" s="125">
        <v>0</v>
      </c>
      <c r="S24" s="125">
        <v>0</v>
      </c>
      <c r="T24" s="125">
        <v>0</v>
      </c>
      <c r="U24" s="180">
        <f t="shared" si="7"/>
        <v>0</v>
      </c>
      <c r="V24" s="125">
        <v>0</v>
      </c>
      <c r="W24" s="125">
        <v>0</v>
      </c>
      <c r="X24" s="125">
        <v>0</v>
      </c>
      <c r="Y24" s="193">
        <v>0</v>
      </c>
      <c r="Z24" s="180">
        <f t="shared" si="10"/>
        <v>0</v>
      </c>
      <c r="AA24" s="125">
        <v>0</v>
      </c>
      <c r="AB24" s="125">
        <v>0</v>
      </c>
      <c r="AC24" s="125">
        <v>0</v>
      </c>
      <c r="AD24" s="192">
        <v>0</v>
      </c>
      <c r="AE24" s="180">
        <f aca="true" t="shared" si="14" ref="AE24:AE64">Z24+U24+P24+K24</f>
        <v>1.267</v>
      </c>
      <c r="AF24" s="194">
        <v>0</v>
      </c>
      <c r="AG24" s="194">
        <v>0</v>
      </c>
      <c r="AH24" s="194">
        <f aca="true" t="shared" si="15" ref="AH24:AH64">AC24+X24+S24+N24</f>
        <v>1.267</v>
      </c>
      <c r="AI24" s="195">
        <v>0</v>
      </c>
    </row>
    <row r="25" spans="1:35" s="181" customFormat="1" ht="120">
      <c r="A25" s="188" t="s">
        <v>98</v>
      </c>
      <c r="B25" s="189" t="s">
        <v>318</v>
      </c>
      <c r="C25" s="182" t="s">
        <v>348</v>
      </c>
      <c r="D25" s="190">
        <v>2016</v>
      </c>
      <c r="E25" s="190">
        <v>2016</v>
      </c>
      <c r="F25" s="184"/>
      <c r="G25" s="184">
        <v>1.396</v>
      </c>
      <c r="H25" s="191">
        <v>42036</v>
      </c>
      <c r="I25" s="184">
        <v>1.396</v>
      </c>
      <c r="J25" s="186">
        <v>1.396</v>
      </c>
      <c r="K25" s="180">
        <f t="shared" si="1"/>
        <v>1.396</v>
      </c>
      <c r="L25" s="125">
        <v>0</v>
      </c>
      <c r="M25" s="125">
        <v>0</v>
      </c>
      <c r="N25" s="184">
        <v>1.396</v>
      </c>
      <c r="O25" s="192">
        <v>0</v>
      </c>
      <c r="P25" s="178">
        <f t="shared" si="4"/>
        <v>0</v>
      </c>
      <c r="Q25" s="125">
        <v>0</v>
      </c>
      <c r="R25" s="125">
        <v>0</v>
      </c>
      <c r="S25" s="125">
        <v>0</v>
      </c>
      <c r="T25" s="125">
        <v>0</v>
      </c>
      <c r="U25" s="180">
        <f t="shared" si="7"/>
        <v>0</v>
      </c>
      <c r="V25" s="125">
        <v>0</v>
      </c>
      <c r="W25" s="125">
        <v>0</v>
      </c>
      <c r="X25" s="125">
        <v>0</v>
      </c>
      <c r="Y25" s="193">
        <v>0</v>
      </c>
      <c r="Z25" s="180">
        <f t="shared" si="10"/>
        <v>0</v>
      </c>
      <c r="AA25" s="125">
        <v>0</v>
      </c>
      <c r="AB25" s="125">
        <v>0</v>
      </c>
      <c r="AC25" s="125">
        <v>0</v>
      </c>
      <c r="AD25" s="192">
        <v>0</v>
      </c>
      <c r="AE25" s="180">
        <f t="shared" si="14"/>
        <v>1.396</v>
      </c>
      <c r="AF25" s="194">
        <v>0</v>
      </c>
      <c r="AG25" s="194">
        <v>0</v>
      </c>
      <c r="AH25" s="194">
        <f t="shared" si="15"/>
        <v>1.396</v>
      </c>
      <c r="AI25" s="195">
        <v>0</v>
      </c>
    </row>
    <row r="26" spans="1:35" s="181" customFormat="1" ht="135">
      <c r="A26" s="188" t="s">
        <v>98</v>
      </c>
      <c r="B26" s="189" t="s">
        <v>319</v>
      </c>
      <c r="C26" s="182" t="s">
        <v>349</v>
      </c>
      <c r="D26" s="190">
        <v>2016</v>
      </c>
      <c r="E26" s="190">
        <v>2016</v>
      </c>
      <c r="F26" s="184"/>
      <c r="G26" s="184">
        <v>1.247</v>
      </c>
      <c r="H26" s="191">
        <v>42036</v>
      </c>
      <c r="I26" s="184">
        <v>1.247</v>
      </c>
      <c r="J26" s="186">
        <v>1.247</v>
      </c>
      <c r="K26" s="180">
        <f t="shared" si="1"/>
        <v>1.247</v>
      </c>
      <c r="L26" s="125">
        <v>0</v>
      </c>
      <c r="M26" s="125">
        <v>0</v>
      </c>
      <c r="N26" s="184">
        <v>1.247</v>
      </c>
      <c r="O26" s="192">
        <v>0</v>
      </c>
      <c r="P26" s="178">
        <f t="shared" si="4"/>
        <v>0</v>
      </c>
      <c r="Q26" s="125">
        <v>0</v>
      </c>
      <c r="R26" s="125">
        <v>0</v>
      </c>
      <c r="S26" s="125">
        <v>0</v>
      </c>
      <c r="T26" s="125">
        <v>0</v>
      </c>
      <c r="U26" s="180">
        <f t="shared" si="7"/>
        <v>0</v>
      </c>
      <c r="V26" s="125">
        <v>0</v>
      </c>
      <c r="W26" s="125">
        <v>0</v>
      </c>
      <c r="X26" s="125">
        <v>0</v>
      </c>
      <c r="Y26" s="193">
        <v>0</v>
      </c>
      <c r="Z26" s="180">
        <f t="shared" si="10"/>
        <v>0</v>
      </c>
      <c r="AA26" s="125">
        <v>0</v>
      </c>
      <c r="AB26" s="125">
        <v>0</v>
      </c>
      <c r="AC26" s="125">
        <v>0</v>
      </c>
      <c r="AD26" s="192">
        <v>0</v>
      </c>
      <c r="AE26" s="180">
        <f t="shared" si="14"/>
        <v>1.247</v>
      </c>
      <c r="AF26" s="194">
        <v>0</v>
      </c>
      <c r="AG26" s="194">
        <v>0</v>
      </c>
      <c r="AH26" s="194">
        <f t="shared" si="15"/>
        <v>1.247</v>
      </c>
      <c r="AI26" s="195">
        <v>0</v>
      </c>
    </row>
    <row r="27" spans="1:35" s="181" customFormat="1" ht="105">
      <c r="A27" s="188" t="s">
        <v>98</v>
      </c>
      <c r="B27" s="189" t="s">
        <v>320</v>
      </c>
      <c r="C27" s="182" t="s">
        <v>350</v>
      </c>
      <c r="D27" s="190">
        <v>2016</v>
      </c>
      <c r="E27" s="190">
        <v>2016</v>
      </c>
      <c r="F27" s="184"/>
      <c r="G27" s="184">
        <v>1.305</v>
      </c>
      <c r="H27" s="191">
        <v>42036</v>
      </c>
      <c r="I27" s="184">
        <v>1.305</v>
      </c>
      <c r="J27" s="186">
        <v>1.305</v>
      </c>
      <c r="K27" s="180">
        <f t="shared" si="1"/>
        <v>1.305</v>
      </c>
      <c r="L27" s="125">
        <v>0</v>
      </c>
      <c r="M27" s="125">
        <v>0</v>
      </c>
      <c r="N27" s="184">
        <v>1.305</v>
      </c>
      <c r="O27" s="192">
        <v>0</v>
      </c>
      <c r="P27" s="178">
        <f t="shared" si="4"/>
        <v>0</v>
      </c>
      <c r="Q27" s="125">
        <v>0</v>
      </c>
      <c r="R27" s="125">
        <v>0</v>
      </c>
      <c r="S27" s="125">
        <v>0</v>
      </c>
      <c r="T27" s="125">
        <v>0</v>
      </c>
      <c r="U27" s="180">
        <f t="shared" si="7"/>
        <v>0</v>
      </c>
      <c r="V27" s="125">
        <v>0</v>
      </c>
      <c r="W27" s="125">
        <v>0</v>
      </c>
      <c r="X27" s="125">
        <v>0</v>
      </c>
      <c r="Y27" s="193">
        <v>0</v>
      </c>
      <c r="Z27" s="180">
        <f t="shared" si="10"/>
        <v>0</v>
      </c>
      <c r="AA27" s="125">
        <v>0</v>
      </c>
      <c r="AB27" s="125">
        <v>0</v>
      </c>
      <c r="AC27" s="125">
        <v>0</v>
      </c>
      <c r="AD27" s="192">
        <v>0</v>
      </c>
      <c r="AE27" s="180">
        <f t="shared" si="14"/>
        <v>1.305</v>
      </c>
      <c r="AF27" s="194">
        <v>0</v>
      </c>
      <c r="AG27" s="194">
        <v>0</v>
      </c>
      <c r="AH27" s="194">
        <f t="shared" si="15"/>
        <v>1.305</v>
      </c>
      <c r="AI27" s="195">
        <v>0</v>
      </c>
    </row>
    <row r="28" spans="1:35" s="181" customFormat="1" ht="90">
      <c r="A28" s="188" t="s">
        <v>98</v>
      </c>
      <c r="B28" s="196" t="s">
        <v>280</v>
      </c>
      <c r="C28" s="182" t="s">
        <v>351</v>
      </c>
      <c r="D28" s="190">
        <v>2017</v>
      </c>
      <c r="E28" s="190">
        <v>2017</v>
      </c>
      <c r="F28" s="184"/>
      <c r="G28" s="184">
        <v>1.266</v>
      </c>
      <c r="H28" s="191">
        <v>42036</v>
      </c>
      <c r="I28" s="184">
        <v>1.266</v>
      </c>
      <c r="J28" s="186">
        <v>0</v>
      </c>
      <c r="K28" s="178">
        <f t="shared" si="1"/>
        <v>0</v>
      </c>
      <c r="L28" s="125">
        <v>0</v>
      </c>
      <c r="M28" s="125">
        <v>0</v>
      </c>
      <c r="N28" s="125">
        <v>0</v>
      </c>
      <c r="O28" s="192">
        <v>0</v>
      </c>
      <c r="P28" s="178">
        <f t="shared" si="4"/>
        <v>1.266</v>
      </c>
      <c r="Q28" s="125">
        <v>0</v>
      </c>
      <c r="R28" s="125">
        <v>0</v>
      </c>
      <c r="S28" s="184">
        <v>1.266</v>
      </c>
      <c r="T28" s="125">
        <v>0</v>
      </c>
      <c r="U28" s="180">
        <f t="shared" si="7"/>
        <v>0</v>
      </c>
      <c r="V28" s="125">
        <v>0</v>
      </c>
      <c r="W28" s="125">
        <v>0</v>
      </c>
      <c r="X28" s="125">
        <v>0</v>
      </c>
      <c r="Y28" s="193">
        <v>0</v>
      </c>
      <c r="Z28" s="180">
        <f t="shared" si="10"/>
        <v>0</v>
      </c>
      <c r="AA28" s="125">
        <v>0</v>
      </c>
      <c r="AB28" s="125">
        <v>0</v>
      </c>
      <c r="AC28" s="125">
        <v>0</v>
      </c>
      <c r="AD28" s="192">
        <v>0</v>
      </c>
      <c r="AE28" s="180">
        <f t="shared" si="14"/>
        <v>1.266</v>
      </c>
      <c r="AF28" s="194">
        <v>0</v>
      </c>
      <c r="AG28" s="194">
        <v>0</v>
      </c>
      <c r="AH28" s="194">
        <f t="shared" si="15"/>
        <v>1.266</v>
      </c>
      <c r="AI28" s="195">
        <v>0</v>
      </c>
    </row>
    <row r="29" spans="1:35" s="181" customFormat="1" ht="90">
      <c r="A29" s="188" t="s">
        <v>98</v>
      </c>
      <c r="B29" s="196" t="s">
        <v>281</v>
      </c>
      <c r="C29" s="182" t="s">
        <v>352</v>
      </c>
      <c r="D29" s="190">
        <v>2017</v>
      </c>
      <c r="E29" s="190">
        <v>2017</v>
      </c>
      <c r="F29" s="184"/>
      <c r="G29" s="184">
        <v>1.266</v>
      </c>
      <c r="H29" s="191">
        <v>42036</v>
      </c>
      <c r="I29" s="184">
        <v>1.266</v>
      </c>
      <c r="J29" s="186">
        <v>0</v>
      </c>
      <c r="K29" s="178">
        <f t="shared" si="1"/>
        <v>0</v>
      </c>
      <c r="L29" s="125">
        <v>0</v>
      </c>
      <c r="M29" s="125">
        <v>0</v>
      </c>
      <c r="N29" s="125">
        <v>0</v>
      </c>
      <c r="O29" s="192">
        <v>0</v>
      </c>
      <c r="P29" s="178">
        <f t="shared" si="4"/>
        <v>1.266</v>
      </c>
      <c r="Q29" s="125">
        <v>0</v>
      </c>
      <c r="R29" s="125">
        <v>0</v>
      </c>
      <c r="S29" s="184">
        <v>1.266</v>
      </c>
      <c r="T29" s="125">
        <v>0</v>
      </c>
      <c r="U29" s="180">
        <f t="shared" si="7"/>
        <v>0</v>
      </c>
      <c r="V29" s="125">
        <v>0</v>
      </c>
      <c r="W29" s="125">
        <v>0</v>
      </c>
      <c r="X29" s="125">
        <v>0</v>
      </c>
      <c r="Y29" s="193">
        <v>0</v>
      </c>
      <c r="Z29" s="180">
        <f t="shared" si="10"/>
        <v>0</v>
      </c>
      <c r="AA29" s="125">
        <v>0</v>
      </c>
      <c r="AB29" s="125">
        <v>0</v>
      </c>
      <c r="AC29" s="125">
        <v>0</v>
      </c>
      <c r="AD29" s="192">
        <v>0</v>
      </c>
      <c r="AE29" s="180">
        <f t="shared" si="14"/>
        <v>1.266</v>
      </c>
      <c r="AF29" s="194">
        <v>0</v>
      </c>
      <c r="AG29" s="194">
        <v>0</v>
      </c>
      <c r="AH29" s="194">
        <f t="shared" si="15"/>
        <v>1.266</v>
      </c>
      <c r="AI29" s="195">
        <v>0</v>
      </c>
    </row>
    <row r="30" spans="1:35" s="181" customFormat="1" ht="90">
      <c r="A30" s="188" t="s">
        <v>98</v>
      </c>
      <c r="B30" s="196" t="s">
        <v>282</v>
      </c>
      <c r="C30" s="182" t="s">
        <v>353</v>
      </c>
      <c r="D30" s="190">
        <v>2017</v>
      </c>
      <c r="E30" s="190">
        <v>2017</v>
      </c>
      <c r="F30" s="184"/>
      <c r="G30" s="184">
        <v>1.266</v>
      </c>
      <c r="H30" s="191">
        <v>42036</v>
      </c>
      <c r="I30" s="184">
        <v>1.266</v>
      </c>
      <c r="J30" s="186">
        <v>0</v>
      </c>
      <c r="K30" s="178">
        <f t="shared" si="1"/>
        <v>0</v>
      </c>
      <c r="L30" s="125">
        <v>0</v>
      </c>
      <c r="M30" s="125">
        <v>0</v>
      </c>
      <c r="N30" s="125">
        <v>0</v>
      </c>
      <c r="O30" s="192">
        <v>0</v>
      </c>
      <c r="P30" s="178">
        <f t="shared" si="4"/>
        <v>1.266</v>
      </c>
      <c r="Q30" s="125">
        <v>0</v>
      </c>
      <c r="R30" s="125">
        <v>0</v>
      </c>
      <c r="S30" s="184">
        <v>1.266</v>
      </c>
      <c r="T30" s="125">
        <v>0</v>
      </c>
      <c r="U30" s="180">
        <f t="shared" si="7"/>
        <v>0</v>
      </c>
      <c r="V30" s="125">
        <v>0</v>
      </c>
      <c r="W30" s="125">
        <v>0</v>
      </c>
      <c r="X30" s="125">
        <v>0</v>
      </c>
      <c r="Y30" s="193">
        <v>0</v>
      </c>
      <c r="Z30" s="180">
        <f t="shared" si="10"/>
        <v>0</v>
      </c>
      <c r="AA30" s="125">
        <v>0</v>
      </c>
      <c r="AB30" s="125">
        <v>0</v>
      </c>
      <c r="AC30" s="125">
        <v>0</v>
      </c>
      <c r="AD30" s="192">
        <v>0</v>
      </c>
      <c r="AE30" s="180">
        <f t="shared" si="14"/>
        <v>1.266</v>
      </c>
      <c r="AF30" s="194">
        <v>0</v>
      </c>
      <c r="AG30" s="194">
        <v>0</v>
      </c>
      <c r="AH30" s="194">
        <f t="shared" si="15"/>
        <v>1.266</v>
      </c>
      <c r="AI30" s="195">
        <v>0</v>
      </c>
    </row>
    <row r="31" spans="1:35" s="181" customFormat="1" ht="120">
      <c r="A31" s="188" t="s">
        <v>98</v>
      </c>
      <c r="B31" s="196" t="s">
        <v>401</v>
      </c>
      <c r="C31" s="182" t="s">
        <v>354</v>
      </c>
      <c r="D31" s="190">
        <v>2017</v>
      </c>
      <c r="E31" s="190">
        <v>2017</v>
      </c>
      <c r="F31" s="184"/>
      <c r="G31" s="184">
        <v>1.467</v>
      </c>
      <c r="H31" s="191">
        <v>42036</v>
      </c>
      <c r="I31" s="184">
        <v>1.467</v>
      </c>
      <c r="J31" s="186">
        <v>0</v>
      </c>
      <c r="K31" s="178">
        <f t="shared" si="1"/>
        <v>0</v>
      </c>
      <c r="L31" s="125">
        <v>0</v>
      </c>
      <c r="M31" s="125">
        <v>0</v>
      </c>
      <c r="N31" s="125">
        <v>0</v>
      </c>
      <c r="O31" s="192">
        <v>0</v>
      </c>
      <c r="P31" s="178">
        <f t="shared" si="4"/>
        <v>1.467</v>
      </c>
      <c r="Q31" s="125">
        <v>0</v>
      </c>
      <c r="R31" s="125">
        <v>0</v>
      </c>
      <c r="S31" s="184">
        <v>1.467</v>
      </c>
      <c r="T31" s="125">
        <v>0</v>
      </c>
      <c r="U31" s="180">
        <f t="shared" si="7"/>
        <v>0</v>
      </c>
      <c r="V31" s="125">
        <v>0</v>
      </c>
      <c r="W31" s="125">
        <v>0</v>
      </c>
      <c r="X31" s="125">
        <v>0</v>
      </c>
      <c r="Y31" s="193">
        <v>0</v>
      </c>
      <c r="Z31" s="180">
        <f t="shared" si="10"/>
        <v>0</v>
      </c>
      <c r="AA31" s="125">
        <v>0</v>
      </c>
      <c r="AB31" s="125">
        <v>0</v>
      </c>
      <c r="AC31" s="125">
        <v>0</v>
      </c>
      <c r="AD31" s="192">
        <v>0</v>
      </c>
      <c r="AE31" s="180">
        <f t="shared" si="14"/>
        <v>1.467</v>
      </c>
      <c r="AF31" s="194">
        <v>0</v>
      </c>
      <c r="AG31" s="194">
        <v>0</v>
      </c>
      <c r="AH31" s="194">
        <f t="shared" si="15"/>
        <v>1.467</v>
      </c>
      <c r="AI31" s="195">
        <v>0</v>
      </c>
    </row>
    <row r="32" spans="1:35" s="181" customFormat="1" ht="105">
      <c r="A32" s="188" t="s">
        <v>98</v>
      </c>
      <c r="B32" s="196" t="s">
        <v>283</v>
      </c>
      <c r="C32" s="182" t="s">
        <v>355</v>
      </c>
      <c r="D32" s="190">
        <v>2017</v>
      </c>
      <c r="E32" s="190">
        <v>2017</v>
      </c>
      <c r="F32" s="184"/>
      <c r="G32" s="184">
        <v>1.266</v>
      </c>
      <c r="H32" s="191">
        <v>42036</v>
      </c>
      <c r="I32" s="184">
        <v>1.266</v>
      </c>
      <c r="J32" s="186">
        <v>0</v>
      </c>
      <c r="K32" s="178">
        <f t="shared" si="1"/>
        <v>0</v>
      </c>
      <c r="L32" s="125">
        <v>0</v>
      </c>
      <c r="M32" s="125">
        <v>0</v>
      </c>
      <c r="N32" s="125">
        <v>0</v>
      </c>
      <c r="O32" s="192">
        <v>0</v>
      </c>
      <c r="P32" s="178">
        <f t="shared" si="4"/>
        <v>1.266</v>
      </c>
      <c r="Q32" s="125">
        <v>0</v>
      </c>
      <c r="R32" s="125">
        <v>0</v>
      </c>
      <c r="S32" s="184">
        <v>1.266</v>
      </c>
      <c r="T32" s="125">
        <v>0</v>
      </c>
      <c r="U32" s="180">
        <f t="shared" si="7"/>
        <v>0</v>
      </c>
      <c r="V32" s="125">
        <v>0</v>
      </c>
      <c r="W32" s="125">
        <v>0</v>
      </c>
      <c r="X32" s="125">
        <v>0</v>
      </c>
      <c r="Y32" s="193">
        <v>0</v>
      </c>
      <c r="Z32" s="180">
        <f t="shared" si="10"/>
        <v>0</v>
      </c>
      <c r="AA32" s="125">
        <v>0</v>
      </c>
      <c r="AB32" s="125">
        <v>0</v>
      </c>
      <c r="AC32" s="125">
        <v>0</v>
      </c>
      <c r="AD32" s="192">
        <v>0</v>
      </c>
      <c r="AE32" s="180">
        <f t="shared" si="14"/>
        <v>1.266</v>
      </c>
      <c r="AF32" s="194">
        <v>0</v>
      </c>
      <c r="AG32" s="194">
        <v>0</v>
      </c>
      <c r="AH32" s="194">
        <f t="shared" si="15"/>
        <v>1.266</v>
      </c>
      <c r="AI32" s="195">
        <v>0</v>
      </c>
    </row>
    <row r="33" spans="1:35" s="181" customFormat="1" ht="105">
      <c r="A33" s="188" t="s">
        <v>98</v>
      </c>
      <c r="B33" s="196" t="s">
        <v>284</v>
      </c>
      <c r="C33" s="182" t="s">
        <v>356</v>
      </c>
      <c r="D33" s="190">
        <v>2017</v>
      </c>
      <c r="E33" s="190">
        <v>2017</v>
      </c>
      <c r="F33" s="184"/>
      <c r="G33" s="184">
        <v>1.266</v>
      </c>
      <c r="H33" s="191">
        <v>42036</v>
      </c>
      <c r="I33" s="184">
        <v>1.266</v>
      </c>
      <c r="J33" s="186">
        <v>0</v>
      </c>
      <c r="K33" s="178">
        <f t="shared" si="1"/>
        <v>0</v>
      </c>
      <c r="L33" s="125">
        <v>0</v>
      </c>
      <c r="M33" s="125">
        <v>0</v>
      </c>
      <c r="N33" s="125">
        <v>0</v>
      </c>
      <c r="O33" s="192">
        <v>0</v>
      </c>
      <c r="P33" s="178">
        <f t="shared" si="4"/>
        <v>1.266</v>
      </c>
      <c r="Q33" s="125">
        <v>0</v>
      </c>
      <c r="R33" s="125">
        <v>0</v>
      </c>
      <c r="S33" s="184">
        <v>1.266</v>
      </c>
      <c r="T33" s="125">
        <v>0</v>
      </c>
      <c r="U33" s="180">
        <f t="shared" si="7"/>
        <v>0</v>
      </c>
      <c r="V33" s="125">
        <v>0</v>
      </c>
      <c r="W33" s="125">
        <v>0</v>
      </c>
      <c r="X33" s="125">
        <v>0</v>
      </c>
      <c r="Y33" s="193">
        <v>0</v>
      </c>
      <c r="Z33" s="180">
        <f t="shared" si="10"/>
        <v>0</v>
      </c>
      <c r="AA33" s="125">
        <v>0</v>
      </c>
      <c r="AB33" s="125">
        <v>0</v>
      </c>
      <c r="AC33" s="125">
        <v>0</v>
      </c>
      <c r="AD33" s="192">
        <v>0</v>
      </c>
      <c r="AE33" s="180">
        <f t="shared" si="14"/>
        <v>1.266</v>
      </c>
      <c r="AF33" s="194">
        <v>0</v>
      </c>
      <c r="AG33" s="194">
        <v>0</v>
      </c>
      <c r="AH33" s="194">
        <f t="shared" si="15"/>
        <v>1.266</v>
      </c>
      <c r="AI33" s="195">
        <v>0</v>
      </c>
    </row>
    <row r="34" spans="1:35" s="181" customFormat="1" ht="105">
      <c r="A34" s="188" t="s">
        <v>98</v>
      </c>
      <c r="B34" s="196" t="s">
        <v>285</v>
      </c>
      <c r="C34" s="182" t="s">
        <v>357</v>
      </c>
      <c r="D34" s="190">
        <v>2017</v>
      </c>
      <c r="E34" s="190">
        <v>2017</v>
      </c>
      <c r="F34" s="184"/>
      <c r="G34" s="184">
        <v>1.266</v>
      </c>
      <c r="H34" s="191">
        <v>42036</v>
      </c>
      <c r="I34" s="184">
        <v>1.266</v>
      </c>
      <c r="J34" s="186">
        <v>0</v>
      </c>
      <c r="K34" s="178">
        <f t="shared" si="1"/>
        <v>0</v>
      </c>
      <c r="L34" s="125">
        <v>0</v>
      </c>
      <c r="M34" s="125">
        <v>0</v>
      </c>
      <c r="N34" s="125">
        <v>0</v>
      </c>
      <c r="O34" s="192">
        <v>0</v>
      </c>
      <c r="P34" s="178">
        <f t="shared" si="4"/>
        <v>1.266</v>
      </c>
      <c r="Q34" s="125">
        <v>0</v>
      </c>
      <c r="R34" s="125">
        <v>0</v>
      </c>
      <c r="S34" s="184">
        <v>1.266</v>
      </c>
      <c r="T34" s="125">
        <v>0</v>
      </c>
      <c r="U34" s="180">
        <f t="shared" si="7"/>
        <v>0</v>
      </c>
      <c r="V34" s="125">
        <v>0</v>
      </c>
      <c r="W34" s="125">
        <v>0</v>
      </c>
      <c r="X34" s="125">
        <v>0</v>
      </c>
      <c r="Y34" s="193">
        <v>0</v>
      </c>
      <c r="Z34" s="180">
        <f t="shared" si="10"/>
        <v>0</v>
      </c>
      <c r="AA34" s="125">
        <v>0</v>
      </c>
      <c r="AB34" s="125">
        <v>0</v>
      </c>
      <c r="AC34" s="125">
        <v>0</v>
      </c>
      <c r="AD34" s="192">
        <v>0</v>
      </c>
      <c r="AE34" s="180">
        <f t="shared" si="14"/>
        <v>1.266</v>
      </c>
      <c r="AF34" s="194">
        <v>0</v>
      </c>
      <c r="AG34" s="194">
        <v>0</v>
      </c>
      <c r="AH34" s="194">
        <f t="shared" si="15"/>
        <v>1.266</v>
      </c>
      <c r="AI34" s="195">
        <v>0</v>
      </c>
    </row>
    <row r="35" spans="1:35" s="181" customFormat="1" ht="105">
      <c r="A35" s="188" t="s">
        <v>98</v>
      </c>
      <c r="B35" s="196" t="s">
        <v>286</v>
      </c>
      <c r="C35" s="182" t="s">
        <v>358</v>
      </c>
      <c r="D35" s="190">
        <v>2017</v>
      </c>
      <c r="E35" s="190">
        <v>2017</v>
      </c>
      <c r="F35" s="184"/>
      <c r="G35" s="184">
        <v>1.266</v>
      </c>
      <c r="H35" s="191">
        <v>42036</v>
      </c>
      <c r="I35" s="184">
        <v>1.266</v>
      </c>
      <c r="J35" s="186">
        <v>0</v>
      </c>
      <c r="K35" s="178">
        <f t="shared" si="1"/>
        <v>0</v>
      </c>
      <c r="L35" s="125">
        <v>0</v>
      </c>
      <c r="M35" s="125">
        <v>0</v>
      </c>
      <c r="N35" s="125">
        <v>0</v>
      </c>
      <c r="O35" s="192">
        <v>0</v>
      </c>
      <c r="P35" s="178">
        <f t="shared" si="4"/>
        <v>1.266</v>
      </c>
      <c r="Q35" s="125">
        <v>0</v>
      </c>
      <c r="R35" s="125">
        <v>0</v>
      </c>
      <c r="S35" s="184">
        <v>1.266</v>
      </c>
      <c r="T35" s="125">
        <v>0</v>
      </c>
      <c r="U35" s="180">
        <f t="shared" si="7"/>
        <v>0</v>
      </c>
      <c r="V35" s="125">
        <v>0</v>
      </c>
      <c r="W35" s="125">
        <v>0</v>
      </c>
      <c r="X35" s="125">
        <v>0</v>
      </c>
      <c r="Y35" s="193">
        <v>0</v>
      </c>
      <c r="Z35" s="180">
        <f t="shared" si="10"/>
        <v>0</v>
      </c>
      <c r="AA35" s="125">
        <v>0</v>
      </c>
      <c r="AB35" s="125">
        <v>0</v>
      </c>
      <c r="AC35" s="125">
        <v>0</v>
      </c>
      <c r="AD35" s="192">
        <v>0</v>
      </c>
      <c r="AE35" s="180">
        <f t="shared" si="14"/>
        <v>1.266</v>
      </c>
      <c r="AF35" s="194">
        <v>0</v>
      </c>
      <c r="AG35" s="194">
        <v>0</v>
      </c>
      <c r="AH35" s="194">
        <f t="shared" si="15"/>
        <v>1.266</v>
      </c>
      <c r="AI35" s="195">
        <v>0</v>
      </c>
    </row>
    <row r="36" spans="1:35" s="181" customFormat="1" ht="105">
      <c r="A36" s="188" t="s">
        <v>98</v>
      </c>
      <c r="B36" s="196" t="s">
        <v>287</v>
      </c>
      <c r="C36" s="182" t="s">
        <v>359</v>
      </c>
      <c r="D36" s="190">
        <v>2017</v>
      </c>
      <c r="E36" s="190">
        <v>2017</v>
      </c>
      <c r="F36" s="184"/>
      <c r="G36" s="184">
        <v>1.266</v>
      </c>
      <c r="H36" s="191">
        <v>42036</v>
      </c>
      <c r="I36" s="184">
        <v>1.266</v>
      </c>
      <c r="J36" s="186">
        <v>0</v>
      </c>
      <c r="K36" s="178">
        <f t="shared" si="1"/>
        <v>0</v>
      </c>
      <c r="L36" s="125">
        <v>0</v>
      </c>
      <c r="M36" s="125">
        <v>0</v>
      </c>
      <c r="N36" s="125">
        <v>0</v>
      </c>
      <c r="O36" s="192">
        <v>0</v>
      </c>
      <c r="P36" s="178">
        <f t="shared" si="4"/>
        <v>1.266</v>
      </c>
      <c r="Q36" s="125">
        <v>0</v>
      </c>
      <c r="R36" s="125">
        <v>0</v>
      </c>
      <c r="S36" s="184">
        <v>1.266</v>
      </c>
      <c r="T36" s="125">
        <v>0</v>
      </c>
      <c r="U36" s="180">
        <f t="shared" si="7"/>
        <v>0</v>
      </c>
      <c r="V36" s="125">
        <v>0</v>
      </c>
      <c r="W36" s="125">
        <v>0</v>
      </c>
      <c r="X36" s="125">
        <v>0</v>
      </c>
      <c r="Y36" s="193">
        <v>0</v>
      </c>
      <c r="Z36" s="180">
        <f t="shared" si="10"/>
        <v>0</v>
      </c>
      <c r="AA36" s="125">
        <v>0</v>
      </c>
      <c r="AB36" s="125">
        <v>0</v>
      </c>
      <c r="AC36" s="125">
        <v>0</v>
      </c>
      <c r="AD36" s="192">
        <v>0</v>
      </c>
      <c r="AE36" s="180">
        <f t="shared" si="14"/>
        <v>1.266</v>
      </c>
      <c r="AF36" s="194">
        <v>0</v>
      </c>
      <c r="AG36" s="194">
        <v>0</v>
      </c>
      <c r="AH36" s="194">
        <f t="shared" si="15"/>
        <v>1.266</v>
      </c>
      <c r="AI36" s="195">
        <v>0</v>
      </c>
    </row>
    <row r="37" spans="1:35" s="181" customFormat="1" ht="120">
      <c r="A37" s="188" t="s">
        <v>98</v>
      </c>
      <c r="B37" s="196" t="s">
        <v>288</v>
      </c>
      <c r="C37" s="182" t="s">
        <v>360</v>
      </c>
      <c r="D37" s="190">
        <v>2017</v>
      </c>
      <c r="E37" s="190">
        <v>2017</v>
      </c>
      <c r="F37" s="184"/>
      <c r="G37" s="184">
        <v>1.266</v>
      </c>
      <c r="H37" s="191">
        <v>42036</v>
      </c>
      <c r="I37" s="184">
        <v>1.266</v>
      </c>
      <c r="J37" s="186">
        <v>0</v>
      </c>
      <c r="K37" s="178">
        <f t="shared" si="1"/>
        <v>0</v>
      </c>
      <c r="L37" s="125">
        <v>0</v>
      </c>
      <c r="M37" s="125">
        <v>0</v>
      </c>
      <c r="N37" s="125">
        <v>0</v>
      </c>
      <c r="O37" s="192">
        <v>0</v>
      </c>
      <c r="P37" s="178">
        <f t="shared" si="4"/>
        <v>1.266</v>
      </c>
      <c r="Q37" s="125">
        <v>0</v>
      </c>
      <c r="R37" s="125">
        <v>0</v>
      </c>
      <c r="S37" s="184">
        <v>1.266</v>
      </c>
      <c r="T37" s="125">
        <v>0</v>
      </c>
      <c r="U37" s="180">
        <f t="shared" si="7"/>
        <v>0</v>
      </c>
      <c r="V37" s="125">
        <v>0</v>
      </c>
      <c r="W37" s="125">
        <v>0</v>
      </c>
      <c r="X37" s="125">
        <v>0</v>
      </c>
      <c r="Y37" s="193">
        <v>0</v>
      </c>
      <c r="Z37" s="180">
        <f t="shared" si="10"/>
        <v>0</v>
      </c>
      <c r="AA37" s="125">
        <v>0</v>
      </c>
      <c r="AB37" s="125">
        <v>0</v>
      </c>
      <c r="AC37" s="125">
        <v>0</v>
      </c>
      <c r="AD37" s="192">
        <v>0</v>
      </c>
      <c r="AE37" s="180">
        <f t="shared" si="14"/>
        <v>1.266</v>
      </c>
      <c r="AF37" s="194">
        <v>0</v>
      </c>
      <c r="AG37" s="194">
        <v>0</v>
      </c>
      <c r="AH37" s="194">
        <f t="shared" si="15"/>
        <v>1.266</v>
      </c>
      <c r="AI37" s="195">
        <v>0</v>
      </c>
    </row>
    <row r="38" spans="1:35" s="181" customFormat="1" ht="105">
      <c r="A38" s="188" t="s">
        <v>98</v>
      </c>
      <c r="B38" s="196" t="s">
        <v>289</v>
      </c>
      <c r="C38" s="182" t="s">
        <v>361</v>
      </c>
      <c r="D38" s="190">
        <v>2017</v>
      </c>
      <c r="E38" s="190">
        <v>2017</v>
      </c>
      <c r="F38" s="184"/>
      <c r="G38" s="184">
        <v>1.266</v>
      </c>
      <c r="H38" s="191">
        <v>42036</v>
      </c>
      <c r="I38" s="184">
        <v>1.266</v>
      </c>
      <c r="J38" s="186">
        <v>0</v>
      </c>
      <c r="K38" s="178">
        <f t="shared" si="1"/>
        <v>0</v>
      </c>
      <c r="L38" s="125">
        <v>0</v>
      </c>
      <c r="M38" s="125">
        <v>0</v>
      </c>
      <c r="N38" s="125">
        <v>0</v>
      </c>
      <c r="O38" s="192">
        <v>0</v>
      </c>
      <c r="P38" s="178">
        <f t="shared" si="4"/>
        <v>1.266</v>
      </c>
      <c r="Q38" s="125">
        <v>0</v>
      </c>
      <c r="R38" s="125">
        <v>0</v>
      </c>
      <c r="S38" s="184">
        <v>1.266</v>
      </c>
      <c r="T38" s="125">
        <v>0</v>
      </c>
      <c r="U38" s="180">
        <f t="shared" si="7"/>
        <v>0</v>
      </c>
      <c r="V38" s="125">
        <v>0</v>
      </c>
      <c r="W38" s="125">
        <v>0</v>
      </c>
      <c r="X38" s="125">
        <v>0</v>
      </c>
      <c r="Y38" s="193">
        <v>0</v>
      </c>
      <c r="Z38" s="180">
        <f t="shared" si="10"/>
        <v>0</v>
      </c>
      <c r="AA38" s="125">
        <v>0</v>
      </c>
      <c r="AB38" s="125">
        <v>0</v>
      </c>
      <c r="AC38" s="125">
        <v>0</v>
      </c>
      <c r="AD38" s="192">
        <v>0</v>
      </c>
      <c r="AE38" s="180">
        <f t="shared" si="14"/>
        <v>1.266</v>
      </c>
      <c r="AF38" s="194">
        <v>0</v>
      </c>
      <c r="AG38" s="194">
        <v>0</v>
      </c>
      <c r="AH38" s="194">
        <f t="shared" si="15"/>
        <v>1.266</v>
      </c>
      <c r="AI38" s="195">
        <v>0</v>
      </c>
    </row>
    <row r="39" spans="1:35" s="181" customFormat="1" ht="105">
      <c r="A39" s="188" t="s">
        <v>98</v>
      </c>
      <c r="B39" s="196" t="s">
        <v>290</v>
      </c>
      <c r="C39" s="182" t="s">
        <v>362</v>
      </c>
      <c r="D39" s="190">
        <v>2017</v>
      </c>
      <c r="E39" s="190">
        <v>2017</v>
      </c>
      <c r="F39" s="184"/>
      <c r="G39" s="184">
        <v>1.266</v>
      </c>
      <c r="H39" s="191">
        <v>42036</v>
      </c>
      <c r="I39" s="184">
        <v>1.266</v>
      </c>
      <c r="J39" s="186">
        <v>0</v>
      </c>
      <c r="K39" s="178">
        <f t="shared" si="1"/>
        <v>0</v>
      </c>
      <c r="L39" s="125">
        <v>0</v>
      </c>
      <c r="M39" s="125">
        <v>0</v>
      </c>
      <c r="N39" s="125">
        <v>0</v>
      </c>
      <c r="O39" s="192">
        <v>0</v>
      </c>
      <c r="P39" s="178">
        <f t="shared" si="4"/>
        <v>1.266</v>
      </c>
      <c r="Q39" s="125">
        <v>0</v>
      </c>
      <c r="R39" s="125">
        <v>0</v>
      </c>
      <c r="S39" s="184">
        <v>1.266</v>
      </c>
      <c r="T39" s="125">
        <v>0</v>
      </c>
      <c r="U39" s="180">
        <f t="shared" si="7"/>
        <v>0</v>
      </c>
      <c r="V39" s="125">
        <v>0</v>
      </c>
      <c r="W39" s="125">
        <v>0</v>
      </c>
      <c r="X39" s="125">
        <v>0</v>
      </c>
      <c r="Y39" s="193">
        <v>0</v>
      </c>
      <c r="Z39" s="180">
        <f t="shared" si="10"/>
        <v>0</v>
      </c>
      <c r="AA39" s="125">
        <v>0</v>
      </c>
      <c r="AB39" s="125">
        <v>0</v>
      </c>
      <c r="AC39" s="125">
        <v>0</v>
      </c>
      <c r="AD39" s="192">
        <v>0</v>
      </c>
      <c r="AE39" s="180">
        <f t="shared" si="14"/>
        <v>1.266</v>
      </c>
      <c r="AF39" s="194">
        <v>0</v>
      </c>
      <c r="AG39" s="194">
        <v>0</v>
      </c>
      <c r="AH39" s="194">
        <f t="shared" si="15"/>
        <v>1.266</v>
      </c>
      <c r="AI39" s="195">
        <v>0</v>
      </c>
    </row>
    <row r="40" spans="1:35" s="181" customFormat="1" ht="105">
      <c r="A40" s="188" t="s">
        <v>98</v>
      </c>
      <c r="B40" s="196" t="s">
        <v>291</v>
      </c>
      <c r="C40" s="182" t="s">
        <v>363</v>
      </c>
      <c r="D40" s="190">
        <v>2017</v>
      </c>
      <c r="E40" s="190">
        <v>2017</v>
      </c>
      <c r="F40" s="184"/>
      <c r="G40" s="184">
        <v>1.266</v>
      </c>
      <c r="H40" s="191">
        <v>42036</v>
      </c>
      <c r="I40" s="184">
        <v>1.266</v>
      </c>
      <c r="J40" s="186">
        <v>0</v>
      </c>
      <c r="K40" s="178">
        <f t="shared" si="1"/>
        <v>0</v>
      </c>
      <c r="L40" s="125">
        <v>0</v>
      </c>
      <c r="M40" s="125">
        <v>0</v>
      </c>
      <c r="N40" s="125">
        <v>0</v>
      </c>
      <c r="O40" s="192">
        <v>0</v>
      </c>
      <c r="P40" s="178">
        <f t="shared" si="4"/>
        <v>1.266</v>
      </c>
      <c r="Q40" s="125">
        <v>0</v>
      </c>
      <c r="R40" s="125">
        <v>0</v>
      </c>
      <c r="S40" s="184">
        <v>1.266</v>
      </c>
      <c r="T40" s="125">
        <v>0</v>
      </c>
      <c r="U40" s="180">
        <f t="shared" si="7"/>
        <v>0</v>
      </c>
      <c r="V40" s="125">
        <v>0</v>
      </c>
      <c r="W40" s="125">
        <v>0</v>
      </c>
      <c r="X40" s="125">
        <v>0</v>
      </c>
      <c r="Y40" s="193">
        <v>0</v>
      </c>
      <c r="Z40" s="180">
        <f t="shared" si="10"/>
        <v>0</v>
      </c>
      <c r="AA40" s="125">
        <v>0</v>
      </c>
      <c r="AB40" s="125">
        <v>0</v>
      </c>
      <c r="AC40" s="125">
        <v>0</v>
      </c>
      <c r="AD40" s="192">
        <v>0</v>
      </c>
      <c r="AE40" s="180">
        <f t="shared" si="14"/>
        <v>1.266</v>
      </c>
      <c r="AF40" s="194">
        <v>0</v>
      </c>
      <c r="AG40" s="194">
        <v>0</v>
      </c>
      <c r="AH40" s="194">
        <f t="shared" si="15"/>
        <v>1.266</v>
      </c>
      <c r="AI40" s="195">
        <v>0</v>
      </c>
    </row>
    <row r="41" spans="1:35" s="181" customFormat="1" ht="105">
      <c r="A41" s="188" t="s">
        <v>98</v>
      </c>
      <c r="B41" s="196" t="s">
        <v>292</v>
      </c>
      <c r="C41" s="182" t="s">
        <v>364</v>
      </c>
      <c r="D41" s="190">
        <v>2017</v>
      </c>
      <c r="E41" s="190">
        <v>2017</v>
      </c>
      <c r="F41" s="184"/>
      <c r="G41" s="184">
        <v>1.266</v>
      </c>
      <c r="H41" s="191">
        <v>42036</v>
      </c>
      <c r="I41" s="184">
        <v>1.266</v>
      </c>
      <c r="J41" s="186">
        <v>0</v>
      </c>
      <c r="K41" s="178">
        <f t="shared" si="1"/>
        <v>0</v>
      </c>
      <c r="L41" s="125">
        <v>0</v>
      </c>
      <c r="M41" s="125">
        <v>0</v>
      </c>
      <c r="N41" s="125">
        <v>0</v>
      </c>
      <c r="O41" s="192">
        <v>0</v>
      </c>
      <c r="P41" s="178">
        <f t="shared" si="4"/>
        <v>1.266</v>
      </c>
      <c r="Q41" s="125">
        <v>0</v>
      </c>
      <c r="R41" s="125">
        <v>0</v>
      </c>
      <c r="S41" s="184">
        <v>1.266</v>
      </c>
      <c r="T41" s="125">
        <v>0</v>
      </c>
      <c r="U41" s="180">
        <f t="shared" si="7"/>
        <v>0</v>
      </c>
      <c r="V41" s="125">
        <v>0</v>
      </c>
      <c r="W41" s="125">
        <v>0</v>
      </c>
      <c r="X41" s="125">
        <v>0</v>
      </c>
      <c r="Y41" s="193">
        <v>0</v>
      </c>
      <c r="Z41" s="180">
        <f t="shared" si="10"/>
        <v>0</v>
      </c>
      <c r="AA41" s="125">
        <v>0</v>
      </c>
      <c r="AB41" s="125">
        <v>0</v>
      </c>
      <c r="AC41" s="125">
        <v>0</v>
      </c>
      <c r="AD41" s="192">
        <v>0</v>
      </c>
      <c r="AE41" s="180">
        <f t="shared" si="14"/>
        <v>1.266</v>
      </c>
      <c r="AF41" s="194">
        <v>0</v>
      </c>
      <c r="AG41" s="194">
        <v>0</v>
      </c>
      <c r="AH41" s="194">
        <f t="shared" si="15"/>
        <v>1.266</v>
      </c>
      <c r="AI41" s="195">
        <v>0</v>
      </c>
    </row>
    <row r="42" spans="1:35" s="181" customFormat="1" ht="120">
      <c r="A42" s="188" t="s">
        <v>98</v>
      </c>
      <c r="B42" s="196" t="s">
        <v>293</v>
      </c>
      <c r="C42" s="182" t="s">
        <v>365</v>
      </c>
      <c r="D42" s="190">
        <v>2017</v>
      </c>
      <c r="E42" s="190">
        <v>2017</v>
      </c>
      <c r="F42" s="184"/>
      <c r="G42" s="184">
        <v>1.266</v>
      </c>
      <c r="H42" s="191">
        <v>42036</v>
      </c>
      <c r="I42" s="184">
        <v>1.266</v>
      </c>
      <c r="J42" s="186">
        <v>0</v>
      </c>
      <c r="K42" s="178">
        <f t="shared" si="1"/>
        <v>0</v>
      </c>
      <c r="L42" s="125">
        <v>0</v>
      </c>
      <c r="M42" s="125">
        <v>0</v>
      </c>
      <c r="N42" s="125">
        <v>0</v>
      </c>
      <c r="O42" s="192">
        <v>0</v>
      </c>
      <c r="P42" s="178">
        <f t="shared" si="4"/>
        <v>1.266</v>
      </c>
      <c r="Q42" s="125">
        <v>0</v>
      </c>
      <c r="R42" s="125">
        <v>0</v>
      </c>
      <c r="S42" s="184">
        <v>1.266</v>
      </c>
      <c r="T42" s="125">
        <v>0</v>
      </c>
      <c r="U42" s="180">
        <f t="shared" si="7"/>
        <v>0</v>
      </c>
      <c r="V42" s="125">
        <v>0</v>
      </c>
      <c r="W42" s="125">
        <v>0</v>
      </c>
      <c r="X42" s="125">
        <v>0</v>
      </c>
      <c r="Y42" s="193">
        <v>0</v>
      </c>
      <c r="Z42" s="180">
        <f t="shared" si="10"/>
        <v>0</v>
      </c>
      <c r="AA42" s="125">
        <v>0</v>
      </c>
      <c r="AB42" s="125">
        <v>0</v>
      </c>
      <c r="AC42" s="125">
        <v>0</v>
      </c>
      <c r="AD42" s="192">
        <v>0</v>
      </c>
      <c r="AE42" s="180">
        <f t="shared" si="14"/>
        <v>1.266</v>
      </c>
      <c r="AF42" s="194">
        <v>0</v>
      </c>
      <c r="AG42" s="194">
        <v>0</v>
      </c>
      <c r="AH42" s="194">
        <f t="shared" si="15"/>
        <v>1.266</v>
      </c>
      <c r="AI42" s="195">
        <v>0</v>
      </c>
    </row>
    <row r="43" spans="1:35" s="181" customFormat="1" ht="120">
      <c r="A43" s="188" t="s">
        <v>98</v>
      </c>
      <c r="B43" s="196" t="s">
        <v>294</v>
      </c>
      <c r="C43" s="182" t="s">
        <v>366</v>
      </c>
      <c r="D43" s="190">
        <v>2017</v>
      </c>
      <c r="E43" s="190">
        <v>2017</v>
      </c>
      <c r="F43" s="184"/>
      <c r="G43" s="184">
        <v>1.31</v>
      </c>
      <c r="H43" s="191">
        <v>42036</v>
      </c>
      <c r="I43" s="184">
        <v>1.31</v>
      </c>
      <c r="J43" s="186">
        <v>0</v>
      </c>
      <c r="K43" s="178">
        <f t="shared" si="1"/>
        <v>0</v>
      </c>
      <c r="L43" s="125">
        <v>0</v>
      </c>
      <c r="M43" s="125">
        <v>0</v>
      </c>
      <c r="N43" s="125">
        <v>0</v>
      </c>
      <c r="O43" s="192">
        <v>0</v>
      </c>
      <c r="P43" s="178">
        <f t="shared" si="4"/>
        <v>1.31</v>
      </c>
      <c r="Q43" s="125">
        <v>0</v>
      </c>
      <c r="R43" s="125">
        <v>0</v>
      </c>
      <c r="S43" s="184">
        <v>1.31</v>
      </c>
      <c r="T43" s="125">
        <v>0</v>
      </c>
      <c r="U43" s="180">
        <f t="shared" si="7"/>
        <v>0</v>
      </c>
      <c r="V43" s="125">
        <v>0</v>
      </c>
      <c r="W43" s="125">
        <v>0</v>
      </c>
      <c r="X43" s="125">
        <v>0</v>
      </c>
      <c r="Y43" s="193">
        <v>0</v>
      </c>
      <c r="Z43" s="180">
        <f t="shared" si="10"/>
        <v>0</v>
      </c>
      <c r="AA43" s="125">
        <v>0</v>
      </c>
      <c r="AB43" s="125">
        <v>0</v>
      </c>
      <c r="AC43" s="125">
        <v>0</v>
      </c>
      <c r="AD43" s="192">
        <v>0</v>
      </c>
      <c r="AE43" s="180">
        <f t="shared" si="14"/>
        <v>1.31</v>
      </c>
      <c r="AF43" s="194">
        <v>0</v>
      </c>
      <c r="AG43" s="194">
        <v>0</v>
      </c>
      <c r="AH43" s="194">
        <f t="shared" si="15"/>
        <v>1.31</v>
      </c>
      <c r="AI43" s="195">
        <v>0</v>
      </c>
    </row>
    <row r="44" spans="1:35" s="181" customFormat="1" ht="120">
      <c r="A44" s="188" t="s">
        <v>98</v>
      </c>
      <c r="B44" s="196" t="s">
        <v>338</v>
      </c>
      <c r="C44" s="182" t="s">
        <v>367</v>
      </c>
      <c r="D44" s="190">
        <v>2017</v>
      </c>
      <c r="E44" s="190">
        <v>2017</v>
      </c>
      <c r="F44" s="184"/>
      <c r="G44" s="184">
        <v>1.467</v>
      </c>
      <c r="H44" s="191">
        <v>42036</v>
      </c>
      <c r="I44" s="184">
        <v>1.467</v>
      </c>
      <c r="J44" s="186">
        <v>0</v>
      </c>
      <c r="K44" s="178">
        <f t="shared" si="1"/>
        <v>0</v>
      </c>
      <c r="L44" s="125">
        <v>0</v>
      </c>
      <c r="M44" s="125">
        <v>0</v>
      </c>
      <c r="N44" s="125">
        <v>0</v>
      </c>
      <c r="O44" s="192">
        <v>0</v>
      </c>
      <c r="P44" s="178">
        <f t="shared" si="4"/>
        <v>1.467</v>
      </c>
      <c r="Q44" s="125">
        <v>0</v>
      </c>
      <c r="R44" s="125">
        <v>0</v>
      </c>
      <c r="S44" s="184">
        <v>1.467</v>
      </c>
      <c r="T44" s="125">
        <v>0</v>
      </c>
      <c r="U44" s="180">
        <f t="shared" si="7"/>
        <v>0</v>
      </c>
      <c r="V44" s="125">
        <v>0</v>
      </c>
      <c r="W44" s="125">
        <v>0</v>
      </c>
      <c r="X44" s="125">
        <v>0</v>
      </c>
      <c r="Y44" s="193">
        <v>0</v>
      </c>
      <c r="Z44" s="180">
        <f t="shared" si="10"/>
        <v>0</v>
      </c>
      <c r="AA44" s="125">
        <v>0</v>
      </c>
      <c r="AB44" s="125">
        <v>0</v>
      </c>
      <c r="AC44" s="125">
        <v>0</v>
      </c>
      <c r="AD44" s="192">
        <v>0</v>
      </c>
      <c r="AE44" s="180">
        <f t="shared" si="14"/>
        <v>1.467</v>
      </c>
      <c r="AF44" s="194">
        <v>0</v>
      </c>
      <c r="AG44" s="194">
        <v>0</v>
      </c>
      <c r="AH44" s="194">
        <f t="shared" si="15"/>
        <v>1.467</v>
      </c>
      <c r="AI44" s="195">
        <v>0</v>
      </c>
    </row>
    <row r="45" spans="1:35" s="181" customFormat="1" ht="75">
      <c r="A45" s="188" t="s">
        <v>98</v>
      </c>
      <c r="B45" s="196" t="s">
        <v>295</v>
      </c>
      <c r="C45" s="182" t="s">
        <v>368</v>
      </c>
      <c r="D45" s="190">
        <v>2017</v>
      </c>
      <c r="E45" s="190">
        <v>2017</v>
      </c>
      <c r="F45" s="184"/>
      <c r="G45" s="184">
        <v>1.266</v>
      </c>
      <c r="H45" s="191">
        <v>42036</v>
      </c>
      <c r="I45" s="184">
        <v>1.266</v>
      </c>
      <c r="J45" s="186">
        <v>0</v>
      </c>
      <c r="K45" s="178">
        <f t="shared" si="1"/>
        <v>0</v>
      </c>
      <c r="L45" s="125">
        <v>0</v>
      </c>
      <c r="M45" s="125">
        <v>0</v>
      </c>
      <c r="N45" s="125">
        <v>0</v>
      </c>
      <c r="O45" s="192">
        <v>0</v>
      </c>
      <c r="P45" s="178">
        <f t="shared" si="4"/>
        <v>1.266</v>
      </c>
      <c r="Q45" s="125">
        <v>0</v>
      </c>
      <c r="R45" s="125">
        <v>0</v>
      </c>
      <c r="S45" s="184">
        <v>1.266</v>
      </c>
      <c r="T45" s="125">
        <v>0</v>
      </c>
      <c r="U45" s="180">
        <f t="shared" si="7"/>
        <v>0</v>
      </c>
      <c r="V45" s="125">
        <v>0</v>
      </c>
      <c r="W45" s="125">
        <v>0</v>
      </c>
      <c r="X45" s="125">
        <v>0</v>
      </c>
      <c r="Y45" s="193">
        <v>0</v>
      </c>
      <c r="Z45" s="180">
        <f t="shared" si="10"/>
        <v>0</v>
      </c>
      <c r="AA45" s="125">
        <v>0</v>
      </c>
      <c r="AB45" s="125">
        <v>0</v>
      </c>
      <c r="AC45" s="125">
        <v>0</v>
      </c>
      <c r="AD45" s="192">
        <v>0</v>
      </c>
      <c r="AE45" s="180">
        <f t="shared" si="14"/>
        <v>1.266</v>
      </c>
      <c r="AF45" s="194">
        <v>0</v>
      </c>
      <c r="AG45" s="194">
        <v>0</v>
      </c>
      <c r="AH45" s="194">
        <f t="shared" si="15"/>
        <v>1.266</v>
      </c>
      <c r="AI45" s="195">
        <v>0</v>
      </c>
    </row>
    <row r="46" spans="1:35" s="181" customFormat="1" ht="75">
      <c r="A46" s="188" t="s">
        <v>98</v>
      </c>
      <c r="B46" s="196" t="s">
        <v>296</v>
      </c>
      <c r="C46" s="182" t="s">
        <v>369</v>
      </c>
      <c r="D46" s="190">
        <v>2017</v>
      </c>
      <c r="E46" s="190">
        <v>2017</v>
      </c>
      <c r="F46" s="184"/>
      <c r="G46" s="184">
        <v>1.266</v>
      </c>
      <c r="H46" s="191">
        <v>42036</v>
      </c>
      <c r="I46" s="184">
        <v>1.266</v>
      </c>
      <c r="J46" s="186">
        <v>0</v>
      </c>
      <c r="K46" s="178">
        <f t="shared" si="1"/>
        <v>0</v>
      </c>
      <c r="L46" s="125">
        <v>0</v>
      </c>
      <c r="M46" s="125">
        <v>0</v>
      </c>
      <c r="N46" s="125">
        <v>0</v>
      </c>
      <c r="O46" s="192">
        <v>0</v>
      </c>
      <c r="P46" s="178">
        <f t="shared" si="4"/>
        <v>1.266</v>
      </c>
      <c r="Q46" s="125">
        <v>0</v>
      </c>
      <c r="R46" s="125">
        <v>0</v>
      </c>
      <c r="S46" s="184">
        <v>1.266</v>
      </c>
      <c r="T46" s="125">
        <v>0</v>
      </c>
      <c r="U46" s="180">
        <f t="shared" si="7"/>
        <v>0</v>
      </c>
      <c r="V46" s="125">
        <v>0</v>
      </c>
      <c r="W46" s="125">
        <v>0</v>
      </c>
      <c r="X46" s="125">
        <v>0</v>
      </c>
      <c r="Y46" s="193">
        <v>0</v>
      </c>
      <c r="Z46" s="180">
        <f t="shared" si="10"/>
        <v>0</v>
      </c>
      <c r="AA46" s="125">
        <v>0</v>
      </c>
      <c r="AB46" s="125">
        <v>0</v>
      </c>
      <c r="AC46" s="125">
        <v>0</v>
      </c>
      <c r="AD46" s="192">
        <v>0</v>
      </c>
      <c r="AE46" s="180">
        <f t="shared" si="14"/>
        <v>1.266</v>
      </c>
      <c r="AF46" s="194">
        <v>0</v>
      </c>
      <c r="AG46" s="194">
        <v>0</v>
      </c>
      <c r="AH46" s="194">
        <f t="shared" si="15"/>
        <v>1.266</v>
      </c>
      <c r="AI46" s="195">
        <v>0</v>
      </c>
    </row>
    <row r="47" spans="1:35" s="181" customFormat="1" ht="36" customHeight="1">
      <c r="A47" s="188" t="s">
        <v>98</v>
      </c>
      <c r="B47" s="196" t="s">
        <v>297</v>
      </c>
      <c r="C47" s="182" t="s">
        <v>370</v>
      </c>
      <c r="D47" s="190">
        <v>2018</v>
      </c>
      <c r="E47" s="190">
        <v>2018</v>
      </c>
      <c r="F47" s="184"/>
      <c r="G47" s="184">
        <v>27.027</v>
      </c>
      <c r="H47" s="191">
        <v>42036</v>
      </c>
      <c r="I47" s="184">
        <v>27.027</v>
      </c>
      <c r="J47" s="186">
        <v>0</v>
      </c>
      <c r="K47" s="178">
        <f t="shared" si="1"/>
        <v>0</v>
      </c>
      <c r="L47" s="125">
        <v>0</v>
      </c>
      <c r="M47" s="125">
        <v>0</v>
      </c>
      <c r="N47" s="125">
        <v>0</v>
      </c>
      <c r="O47" s="192">
        <v>0</v>
      </c>
      <c r="P47" s="178">
        <f t="shared" si="4"/>
        <v>0</v>
      </c>
      <c r="Q47" s="125">
        <v>0</v>
      </c>
      <c r="R47" s="125">
        <v>0</v>
      </c>
      <c r="S47" s="125">
        <v>0</v>
      </c>
      <c r="T47" s="125">
        <v>0</v>
      </c>
      <c r="U47" s="180">
        <f>V47+W47+X47+Y47</f>
        <v>27.027</v>
      </c>
      <c r="V47" s="125">
        <v>0</v>
      </c>
      <c r="W47" s="125">
        <v>0</v>
      </c>
      <c r="X47" s="184">
        <v>27.027</v>
      </c>
      <c r="Y47" s="193">
        <v>0</v>
      </c>
      <c r="Z47" s="180">
        <f t="shared" si="10"/>
        <v>0</v>
      </c>
      <c r="AA47" s="125">
        <v>0</v>
      </c>
      <c r="AB47" s="125">
        <v>0</v>
      </c>
      <c r="AC47" s="125">
        <v>0</v>
      </c>
      <c r="AD47" s="192">
        <v>0</v>
      </c>
      <c r="AE47" s="180">
        <f t="shared" si="14"/>
        <v>27.027</v>
      </c>
      <c r="AF47" s="194">
        <v>0</v>
      </c>
      <c r="AG47" s="194">
        <v>0</v>
      </c>
      <c r="AH47" s="194">
        <f t="shared" si="15"/>
        <v>27.027</v>
      </c>
      <c r="AI47" s="195">
        <v>0</v>
      </c>
    </row>
    <row r="48" spans="1:35" s="181" customFormat="1" ht="90" customHeight="1">
      <c r="A48" s="188" t="s">
        <v>98</v>
      </c>
      <c r="B48" s="196" t="s">
        <v>298</v>
      </c>
      <c r="C48" s="182" t="s">
        <v>371</v>
      </c>
      <c r="D48" s="190">
        <v>2019</v>
      </c>
      <c r="E48" s="190">
        <v>2019</v>
      </c>
      <c r="F48" s="184"/>
      <c r="G48" s="184">
        <v>1.398</v>
      </c>
      <c r="H48" s="191">
        <v>42036</v>
      </c>
      <c r="I48" s="184">
        <v>1.398</v>
      </c>
      <c r="J48" s="186">
        <v>0</v>
      </c>
      <c r="K48" s="178">
        <f t="shared" si="1"/>
        <v>0</v>
      </c>
      <c r="L48" s="125">
        <v>0</v>
      </c>
      <c r="M48" s="125">
        <v>0</v>
      </c>
      <c r="N48" s="125">
        <v>0</v>
      </c>
      <c r="O48" s="192">
        <v>0</v>
      </c>
      <c r="P48" s="178">
        <f t="shared" si="4"/>
        <v>0</v>
      </c>
      <c r="Q48" s="125">
        <v>0</v>
      </c>
      <c r="R48" s="125">
        <v>0</v>
      </c>
      <c r="S48" s="125">
        <v>0</v>
      </c>
      <c r="T48" s="125">
        <v>0</v>
      </c>
      <c r="U48" s="178">
        <f aca="true" t="shared" si="16" ref="U48:U64">V48+W48+X48+Y48</f>
        <v>0</v>
      </c>
      <c r="V48" s="125">
        <v>0</v>
      </c>
      <c r="W48" s="125">
        <v>0</v>
      </c>
      <c r="X48" s="125">
        <v>0</v>
      </c>
      <c r="Y48" s="193">
        <v>0</v>
      </c>
      <c r="Z48" s="180">
        <f t="shared" si="10"/>
        <v>1.398</v>
      </c>
      <c r="AA48" s="125">
        <v>0</v>
      </c>
      <c r="AB48" s="125">
        <v>0</v>
      </c>
      <c r="AC48" s="125">
        <v>1.398</v>
      </c>
      <c r="AD48" s="192">
        <v>0</v>
      </c>
      <c r="AE48" s="180">
        <f t="shared" si="14"/>
        <v>1.398</v>
      </c>
      <c r="AF48" s="194">
        <v>0</v>
      </c>
      <c r="AG48" s="194">
        <v>0</v>
      </c>
      <c r="AH48" s="194">
        <f t="shared" si="15"/>
        <v>1.398</v>
      </c>
      <c r="AI48" s="195">
        <v>0</v>
      </c>
    </row>
    <row r="49" spans="1:35" s="181" customFormat="1" ht="81" customHeight="1">
      <c r="A49" s="188" t="s">
        <v>98</v>
      </c>
      <c r="B49" s="267" t="s">
        <v>315</v>
      </c>
      <c r="C49" s="182" t="s">
        <v>372</v>
      </c>
      <c r="D49" s="190">
        <v>2019</v>
      </c>
      <c r="E49" s="190">
        <v>2019</v>
      </c>
      <c r="F49" s="184"/>
      <c r="G49" s="184">
        <v>1.398</v>
      </c>
      <c r="H49" s="191">
        <v>42036</v>
      </c>
      <c r="I49" s="184">
        <v>1.398</v>
      </c>
      <c r="J49" s="186">
        <v>0</v>
      </c>
      <c r="K49" s="178">
        <f t="shared" si="1"/>
        <v>0</v>
      </c>
      <c r="L49" s="125">
        <v>0</v>
      </c>
      <c r="M49" s="125">
        <v>0</v>
      </c>
      <c r="N49" s="125">
        <v>0</v>
      </c>
      <c r="O49" s="192">
        <v>0</v>
      </c>
      <c r="P49" s="178">
        <f t="shared" si="4"/>
        <v>0</v>
      </c>
      <c r="Q49" s="125">
        <v>0</v>
      </c>
      <c r="R49" s="125">
        <v>0</v>
      </c>
      <c r="S49" s="125">
        <v>0</v>
      </c>
      <c r="T49" s="125">
        <v>0</v>
      </c>
      <c r="U49" s="178">
        <f t="shared" si="16"/>
        <v>0</v>
      </c>
      <c r="V49" s="125">
        <v>0</v>
      </c>
      <c r="W49" s="125">
        <v>0</v>
      </c>
      <c r="X49" s="125">
        <v>0</v>
      </c>
      <c r="Y49" s="193">
        <v>0</v>
      </c>
      <c r="Z49" s="180">
        <f t="shared" si="10"/>
        <v>1.398</v>
      </c>
      <c r="AA49" s="125">
        <v>0</v>
      </c>
      <c r="AB49" s="125">
        <v>0</v>
      </c>
      <c r="AC49" s="125">
        <v>1.398</v>
      </c>
      <c r="AD49" s="192">
        <v>0</v>
      </c>
      <c r="AE49" s="180">
        <f t="shared" si="14"/>
        <v>1.398</v>
      </c>
      <c r="AF49" s="194">
        <v>0</v>
      </c>
      <c r="AG49" s="194">
        <v>0</v>
      </c>
      <c r="AH49" s="194">
        <f t="shared" si="15"/>
        <v>1.398</v>
      </c>
      <c r="AI49" s="195">
        <v>0</v>
      </c>
    </row>
    <row r="50" spans="1:35" s="181" customFormat="1" ht="87.75" customHeight="1">
      <c r="A50" s="188" t="s">
        <v>98</v>
      </c>
      <c r="B50" s="189" t="s">
        <v>299</v>
      </c>
      <c r="C50" s="182" t="s">
        <v>373</v>
      </c>
      <c r="D50" s="190">
        <v>2019</v>
      </c>
      <c r="E50" s="190">
        <v>2019</v>
      </c>
      <c r="F50" s="184"/>
      <c r="G50" s="184">
        <v>1.398</v>
      </c>
      <c r="H50" s="191">
        <v>42036</v>
      </c>
      <c r="I50" s="184">
        <v>1.398</v>
      </c>
      <c r="J50" s="186">
        <v>0</v>
      </c>
      <c r="K50" s="178">
        <f t="shared" si="1"/>
        <v>0</v>
      </c>
      <c r="L50" s="125">
        <v>0</v>
      </c>
      <c r="M50" s="125">
        <v>0</v>
      </c>
      <c r="N50" s="125">
        <v>0</v>
      </c>
      <c r="O50" s="192">
        <v>0</v>
      </c>
      <c r="P50" s="178">
        <f t="shared" si="4"/>
        <v>0</v>
      </c>
      <c r="Q50" s="125">
        <v>0</v>
      </c>
      <c r="R50" s="125">
        <v>0</v>
      </c>
      <c r="S50" s="125">
        <v>0</v>
      </c>
      <c r="T50" s="125">
        <v>0</v>
      </c>
      <c r="U50" s="178">
        <f t="shared" si="16"/>
        <v>0</v>
      </c>
      <c r="V50" s="125">
        <v>0</v>
      </c>
      <c r="W50" s="125">
        <v>0</v>
      </c>
      <c r="X50" s="125">
        <v>0</v>
      </c>
      <c r="Y50" s="193">
        <v>0</v>
      </c>
      <c r="Z50" s="180">
        <f t="shared" si="10"/>
        <v>1.398</v>
      </c>
      <c r="AA50" s="125">
        <v>0</v>
      </c>
      <c r="AB50" s="125">
        <v>0</v>
      </c>
      <c r="AC50" s="125">
        <v>1.398</v>
      </c>
      <c r="AD50" s="192">
        <v>0</v>
      </c>
      <c r="AE50" s="180">
        <f t="shared" si="14"/>
        <v>1.398</v>
      </c>
      <c r="AF50" s="194">
        <v>0</v>
      </c>
      <c r="AG50" s="194">
        <v>0</v>
      </c>
      <c r="AH50" s="194">
        <f t="shared" si="15"/>
        <v>1.398</v>
      </c>
      <c r="AI50" s="195">
        <v>0</v>
      </c>
    </row>
    <row r="51" spans="1:35" s="181" customFormat="1" ht="88.5" customHeight="1">
      <c r="A51" s="188" t="s">
        <v>98</v>
      </c>
      <c r="B51" s="196" t="s">
        <v>300</v>
      </c>
      <c r="C51" s="182" t="s">
        <v>374</v>
      </c>
      <c r="D51" s="190">
        <v>2019</v>
      </c>
      <c r="E51" s="190">
        <v>2019</v>
      </c>
      <c r="F51" s="184"/>
      <c r="G51" s="184">
        <v>1.398</v>
      </c>
      <c r="H51" s="191">
        <v>42036</v>
      </c>
      <c r="I51" s="184">
        <v>1.398</v>
      </c>
      <c r="J51" s="186">
        <v>0</v>
      </c>
      <c r="K51" s="178">
        <f t="shared" si="1"/>
        <v>0</v>
      </c>
      <c r="L51" s="125">
        <v>0</v>
      </c>
      <c r="M51" s="125">
        <v>0</v>
      </c>
      <c r="N51" s="125">
        <v>0</v>
      </c>
      <c r="O51" s="192">
        <v>0</v>
      </c>
      <c r="P51" s="178">
        <f t="shared" si="4"/>
        <v>0</v>
      </c>
      <c r="Q51" s="125">
        <v>0</v>
      </c>
      <c r="R51" s="125">
        <v>0</v>
      </c>
      <c r="S51" s="125">
        <v>0</v>
      </c>
      <c r="T51" s="125">
        <v>0</v>
      </c>
      <c r="U51" s="178">
        <f t="shared" si="16"/>
        <v>0</v>
      </c>
      <c r="V51" s="125">
        <v>0</v>
      </c>
      <c r="W51" s="125">
        <v>0</v>
      </c>
      <c r="X51" s="125">
        <v>0</v>
      </c>
      <c r="Y51" s="193">
        <v>0</v>
      </c>
      <c r="Z51" s="180">
        <f t="shared" si="10"/>
        <v>1.398</v>
      </c>
      <c r="AA51" s="125">
        <v>0</v>
      </c>
      <c r="AB51" s="125">
        <v>0</v>
      </c>
      <c r="AC51" s="125">
        <v>1.398</v>
      </c>
      <c r="AD51" s="192">
        <v>0</v>
      </c>
      <c r="AE51" s="180">
        <f t="shared" si="14"/>
        <v>1.398</v>
      </c>
      <c r="AF51" s="194">
        <v>0</v>
      </c>
      <c r="AG51" s="194">
        <v>0</v>
      </c>
      <c r="AH51" s="194">
        <f t="shared" si="15"/>
        <v>1.398</v>
      </c>
      <c r="AI51" s="195">
        <v>0</v>
      </c>
    </row>
    <row r="52" spans="1:35" s="181" customFormat="1" ht="88.5" customHeight="1">
      <c r="A52" s="188" t="s">
        <v>98</v>
      </c>
      <c r="B52" s="196" t="s">
        <v>301</v>
      </c>
      <c r="C52" s="182" t="s">
        <v>375</v>
      </c>
      <c r="D52" s="190">
        <v>2019</v>
      </c>
      <c r="E52" s="190">
        <v>2019</v>
      </c>
      <c r="F52" s="184"/>
      <c r="G52" s="184">
        <v>1.398</v>
      </c>
      <c r="H52" s="191">
        <v>42036</v>
      </c>
      <c r="I52" s="184">
        <v>1.398</v>
      </c>
      <c r="J52" s="186">
        <v>0</v>
      </c>
      <c r="K52" s="178">
        <f t="shared" si="1"/>
        <v>0</v>
      </c>
      <c r="L52" s="125">
        <v>0</v>
      </c>
      <c r="M52" s="125">
        <v>0</v>
      </c>
      <c r="N52" s="125">
        <v>0</v>
      </c>
      <c r="O52" s="192">
        <v>0</v>
      </c>
      <c r="P52" s="178">
        <f t="shared" si="4"/>
        <v>0</v>
      </c>
      <c r="Q52" s="125">
        <v>0</v>
      </c>
      <c r="R52" s="125">
        <v>0</v>
      </c>
      <c r="S52" s="125">
        <v>0</v>
      </c>
      <c r="T52" s="125">
        <v>0</v>
      </c>
      <c r="U52" s="178">
        <f t="shared" si="16"/>
        <v>0</v>
      </c>
      <c r="V52" s="125">
        <v>0</v>
      </c>
      <c r="W52" s="125">
        <v>0</v>
      </c>
      <c r="X52" s="125">
        <v>0</v>
      </c>
      <c r="Y52" s="193">
        <v>0</v>
      </c>
      <c r="Z52" s="180">
        <f t="shared" si="10"/>
        <v>1.398</v>
      </c>
      <c r="AA52" s="125">
        <v>0</v>
      </c>
      <c r="AB52" s="125">
        <v>0</v>
      </c>
      <c r="AC52" s="125">
        <v>1.398</v>
      </c>
      <c r="AD52" s="192">
        <v>0</v>
      </c>
      <c r="AE52" s="180">
        <f t="shared" si="14"/>
        <v>1.398</v>
      </c>
      <c r="AF52" s="194">
        <v>0</v>
      </c>
      <c r="AG52" s="194">
        <v>0</v>
      </c>
      <c r="AH52" s="194">
        <f t="shared" si="15"/>
        <v>1.398</v>
      </c>
      <c r="AI52" s="195">
        <v>0</v>
      </c>
    </row>
    <row r="53" spans="1:35" s="181" customFormat="1" ht="88.5" customHeight="1">
      <c r="A53" s="188" t="s">
        <v>98</v>
      </c>
      <c r="B53" s="196" t="s">
        <v>302</v>
      </c>
      <c r="C53" s="182" t="s">
        <v>376</v>
      </c>
      <c r="D53" s="190">
        <v>2019</v>
      </c>
      <c r="E53" s="190">
        <v>2019</v>
      </c>
      <c r="F53" s="184"/>
      <c r="G53" s="184">
        <v>1.398</v>
      </c>
      <c r="H53" s="191">
        <v>42036</v>
      </c>
      <c r="I53" s="184">
        <v>1.398</v>
      </c>
      <c r="J53" s="186">
        <v>0</v>
      </c>
      <c r="K53" s="178">
        <f t="shared" si="1"/>
        <v>0</v>
      </c>
      <c r="L53" s="125">
        <v>0</v>
      </c>
      <c r="M53" s="125">
        <v>0</v>
      </c>
      <c r="N53" s="125">
        <v>0</v>
      </c>
      <c r="O53" s="192">
        <v>0</v>
      </c>
      <c r="P53" s="178">
        <f t="shared" si="4"/>
        <v>0</v>
      </c>
      <c r="Q53" s="125">
        <v>0</v>
      </c>
      <c r="R53" s="125">
        <v>0</v>
      </c>
      <c r="S53" s="125">
        <v>0</v>
      </c>
      <c r="T53" s="125">
        <v>0</v>
      </c>
      <c r="U53" s="178">
        <f t="shared" si="16"/>
        <v>0</v>
      </c>
      <c r="V53" s="125">
        <v>0</v>
      </c>
      <c r="W53" s="125">
        <v>0</v>
      </c>
      <c r="X53" s="125">
        <v>0</v>
      </c>
      <c r="Y53" s="193">
        <v>0</v>
      </c>
      <c r="Z53" s="180">
        <f t="shared" si="10"/>
        <v>1.398</v>
      </c>
      <c r="AA53" s="125">
        <v>0</v>
      </c>
      <c r="AB53" s="125">
        <v>0</v>
      </c>
      <c r="AC53" s="125">
        <v>1.398</v>
      </c>
      <c r="AD53" s="192">
        <v>0</v>
      </c>
      <c r="AE53" s="180">
        <f t="shared" si="14"/>
        <v>1.398</v>
      </c>
      <c r="AF53" s="194">
        <v>0</v>
      </c>
      <c r="AG53" s="194">
        <v>0</v>
      </c>
      <c r="AH53" s="194">
        <f t="shared" si="15"/>
        <v>1.398</v>
      </c>
      <c r="AI53" s="195">
        <v>0</v>
      </c>
    </row>
    <row r="54" spans="1:35" s="181" customFormat="1" ht="88.5" customHeight="1">
      <c r="A54" s="188" t="s">
        <v>98</v>
      </c>
      <c r="B54" s="196" t="s">
        <v>303</v>
      </c>
      <c r="C54" s="182" t="s">
        <v>377</v>
      </c>
      <c r="D54" s="190">
        <v>2019</v>
      </c>
      <c r="E54" s="190">
        <v>2019</v>
      </c>
      <c r="F54" s="184"/>
      <c r="G54" s="184">
        <v>1.398</v>
      </c>
      <c r="H54" s="191">
        <v>42036</v>
      </c>
      <c r="I54" s="184">
        <v>1.398</v>
      </c>
      <c r="J54" s="186">
        <v>0</v>
      </c>
      <c r="K54" s="178">
        <f t="shared" si="1"/>
        <v>0</v>
      </c>
      <c r="L54" s="125">
        <v>0</v>
      </c>
      <c r="M54" s="125">
        <v>0</v>
      </c>
      <c r="N54" s="125">
        <v>0</v>
      </c>
      <c r="O54" s="192">
        <v>0</v>
      </c>
      <c r="P54" s="178">
        <f t="shared" si="4"/>
        <v>0</v>
      </c>
      <c r="Q54" s="125">
        <v>0</v>
      </c>
      <c r="R54" s="125">
        <v>0</v>
      </c>
      <c r="S54" s="125">
        <v>0</v>
      </c>
      <c r="T54" s="125">
        <v>0</v>
      </c>
      <c r="U54" s="178">
        <f t="shared" si="16"/>
        <v>0</v>
      </c>
      <c r="V54" s="125">
        <v>0</v>
      </c>
      <c r="W54" s="125">
        <v>0</v>
      </c>
      <c r="X54" s="125">
        <v>0</v>
      </c>
      <c r="Y54" s="193">
        <v>0</v>
      </c>
      <c r="Z54" s="180">
        <f t="shared" si="10"/>
        <v>1.398</v>
      </c>
      <c r="AA54" s="125">
        <v>0</v>
      </c>
      <c r="AB54" s="125">
        <v>0</v>
      </c>
      <c r="AC54" s="125">
        <v>1.398</v>
      </c>
      <c r="AD54" s="192">
        <v>0</v>
      </c>
      <c r="AE54" s="180">
        <f t="shared" si="14"/>
        <v>1.398</v>
      </c>
      <c r="AF54" s="194">
        <v>0</v>
      </c>
      <c r="AG54" s="194">
        <v>0</v>
      </c>
      <c r="AH54" s="194">
        <f t="shared" si="15"/>
        <v>1.398</v>
      </c>
      <c r="AI54" s="195">
        <v>0</v>
      </c>
    </row>
    <row r="55" spans="1:35" s="181" customFormat="1" ht="105" customHeight="1">
      <c r="A55" s="188" t="s">
        <v>98</v>
      </c>
      <c r="B55" s="196" t="s">
        <v>304</v>
      </c>
      <c r="C55" s="182" t="s">
        <v>378</v>
      </c>
      <c r="D55" s="190">
        <v>2019</v>
      </c>
      <c r="E55" s="190">
        <v>2019</v>
      </c>
      <c r="F55" s="184"/>
      <c r="G55" s="184">
        <v>1.62</v>
      </c>
      <c r="H55" s="191">
        <v>42036</v>
      </c>
      <c r="I55" s="184">
        <v>1.62</v>
      </c>
      <c r="J55" s="186">
        <v>0</v>
      </c>
      <c r="K55" s="178">
        <f t="shared" si="1"/>
        <v>0</v>
      </c>
      <c r="L55" s="125">
        <v>0</v>
      </c>
      <c r="M55" s="125">
        <v>0</v>
      </c>
      <c r="N55" s="125">
        <v>0</v>
      </c>
      <c r="O55" s="192">
        <v>0</v>
      </c>
      <c r="P55" s="178">
        <f t="shared" si="4"/>
        <v>0</v>
      </c>
      <c r="Q55" s="125">
        <v>0</v>
      </c>
      <c r="R55" s="125">
        <v>0</v>
      </c>
      <c r="S55" s="125">
        <v>0</v>
      </c>
      <c r="T55" s="125">
        <v>0</v>
      </c>
      <c r="U55" s="178">
        <f t="shared" si="16"/>
        <v>0</v>
      </c>
      <c r="V55" s="125">
        <v>0</v>
      </c>
      <c r="W55" s="125">
        <v>0</v>
      </c>
      <c r="X55" s="125">
        <v>0</v>
      </c>
      <c r="Y55" s="193">
        <v>0</v>
      </c>
      <c r="Z55" s="180">
        <f t="shared" si="10"/>
        <v>1.62</v>
      </c>
      <c r="AA55" s="125">
        <v>0</v>
      </c>
      <c r="AB55" s="125">
        <v>0</v>
      </c>
      <c r="AC55" s="125">
        <v>1.62</v>
      </c>
      <c r="AD55" s="192">
        <v>0</v>
      </c>
      <c r="AE55" s="180">
        <f t="shared" si="14"/>
        <v>1.62</v>
      </c>
      <c r="AF55" s="194">
        <v>0</v>
      </c>
      <c r="AG55" s="194">
        <v>0</v>
      </c>
      <c r="AH55" s="194">
        <f t="shared" si="15"/>
        <v>1.62</v>
      </c>
      <c r="AI55" s="195">
        <v>0</v>
      </c>
    </row>
    <row r="56" spans="1:35" s="181" customFormat="1" ht="102.75" customHeight="1">
      <c r="A56" s="188" t="s">
        <v>98</v>
      </c>
      <c r="B56" s="196" t="s">
        <v>305</v>
      </c>
      <c r="C56" s="182" t="s">
        <v>379</v>
      </c>
      <c r="D56" s="190">
        <v>2019</v>
      </c>
      <c r="E56" s="190">
        <v>2019</v>
      </c>
      <c r="F56" s="184"/>
      <c r="G56" s="184">
        <v>1.62</v>
      </c>
      <c r="H56" s="191">
        <v>42036</v>
      </c>
      <c r="I56" s="184">
        <v>1.62</v>
      </c>
      <c r="J56" s="186">
        <v>0</v>
      </c>
      <c r="K56" s="178">
        <f t="shared" si="1"/>
        <v>0</v>
      </c>
      <c r="L56" s="125">
        <v>0</v>
      </c>
      <c r="M56" s="125">
        <v>0</v>
      </c>
      <c r="N56" s="125">
        <v>0</v>
      </c>
      <c r="O56" s="192">
        <v>0</v>
      </c>
      <c r="P56" s="178">
        <f t="shared" si="4"/>
        <v>0</v>
      </c>
      <c r="Q56" s="125">
        <v>0</v>
      </c>
      <c r="R56" s="125">
        <v>0</v>
      </c>
      <c r="S56" s="125">
        <v>0</v>
      </c>
      <c r="T56" s="125">
        <v>0</v>
      </c>
      <c r="U56" s="178">
        <f t="shared" si="16"/>
        <v>0</v>
      </c>
      <c r="V56" s="125">
        <v>0</v>
      </c>
      <c r="W56" s="125">
        <v>0</v>
      </c>
      <c r="X56" s="125">
        <v>0</v>
      </c>
      <c r="Y56" s="193">
        <v>0</v>
      </c>
      <c r="Z56" s="180">
        <f t="shared" si="10"/>
        <v>1.62</v>
      </c>
      <c r="AA56" s="125">
        <v>0</v>
      </c>
      <c r="AB56" s="125">
        <v>0</v>
      </c>
      <c r="AC56" s="125">
        <v>1.62</v>
      </c>
      <c r="AD56" s="192">
        <v>0</v>
      </c>
      <c r="AE56" s="180">
        <f t="shared" si="14"/>
        <v>1.62</v>
      </c>
      <c r="AF56" s="194">
        <v>0</v>
      </c>
      <c r="AG56" s="194">
        <v>0</v>
      </c>
      <c r="AH56" s="194">
        <f t="shared" si="15"/>
        <v>1.62</v>
      </c>
      <c r="AI56" s="195">
        <v>0</v>
      </c>
    </row>
    <row r="57" spans="1:35" s="181" customFormat="1" ht="105.75" customHeight="1">
      <c r="A57" s="188" t="s">
        <v>98</v>
      </c>
      <c r="B57" s="196" t="s">
        <v>306</v>
      </c>
      <c r="C57" s="182" t="s">
        <v>380</v>
      </c>
      <c r="D57" s="190">
        <v>2019</v>
      </c>
      <c r="E57" s="190">
        <v>2019</v>
      </c>
      <c r="F57" s="184"/>
      <c r="G57" s="184">
        <v>1.62</v>
      </c>
      <c r="H57" s="191">
        <v>42036</v>
      </c>
      <c r="I57" s="184">
        <v>1.62</v>
      </c>
      <c r="J57" s="186">
        <v>0</v>
      </c>
      <c r="K57" s="178">
        <f t="shared" si="1"/>
        <v>0</v>
      </c>
      <c r="L57" s="125">
        <v>0</v>
      </c>
      <c r="M57" s="125">
        <v>0</v>
      </c>
      <c r="N57" s="125">
        <v>0</v>
      </c>
      <c r="O57" s="192">
        <v>0</v>
      </c>
      <c r="P57" s="178">
        <f t="shared" si="4"/>
        <v>0</v>
      </c>
      <c r="Q57" s="125">
        <v>0</v>
      </c>
      <c r="R57" s="125">
        <v>0</v>
      </c>
      <c r="S57" s="125">
        <v>0</v>
      </c>
      <c r="T57" s="125">
        <v>0</v>
      </c>
      <c r="U57" s="178">
        <f t="shared" si="16"/>
        <v>0</v>
      </c>
      <c r="V57" s="125">
        <v>0</v>
      </c>
      <c r="W57" s="125">
        <v>0</v>
      </c>
      <c r="X57" s="125">
        <v>0</v>
      </c>
      <c r="Y57" s="193">
        <v>0</v>
      </c>
      <c r="Z57" s="180">
        <f t="shared" si="10"/>
        <v>1.62</v>
      </c>
      <c r="AA57" s="125">
        <v>0</v>
      </c>
      <c r="AB57" s="125">
        <v>0</v>
      </c>
      <c r="AC57" s="125">
        <v>1.62</v>
      </c>
      <c r="AD57" s="192">
        <v>0</v>
      </c>
      <c r="AE57" s="180">
        <f t="shared" si="14"/>
        <v>1.62</v>
      </c>
      <c r="AF57" s="194">
        <v>0</v>
      </c>
      <c r="AG57" s="194">
        <v>0</v>
      </c>
      <c r="AH57" s="194">
        <f t="shared" si="15"/>
        <v>1.62</v>
      </c>
      <c r="AI57" s="195">
        <v>0</v>
      </c>
    </row>
    <row r="58" spans="1:35" s="181" customFormat="1" ht="101.25" customHeight="1">
      <c r="A58" s="188" t="s">
        <v>98</v>
      </c>
      <c r="B58" s="196" t="s">
        <v>307</v>
      </c>
      <c r="C58" s="182" t="s">
        <v>381</v>
      </c>
      <c r="D58" s="190">
        <v>2019</v>
      </c>
      <c r="E58" s="190">
        <v>2019</v>
      </c>
      <c r="F58" s="184"/>
      <c r="G58" s="184">
        <v>1.62</v>
      </c>
      <c r="H58" s="191">
        <v>42036</v>
      </c>
      <c r="I58" s="184">
        <v>1.62</v>
      </c>
      <c r="J58" s="186">
        <v>0</v>
      </c>
      <c r="K58" s="178">
        <f t="shared" si="1"/>
        <v>0</v>
      </c>
      <c r="L58" s="125">
        <v>0</v>
      </c>
      <c r="M58" s="125">
        <v>0</v>
      </c>
      <c r="N58" s="125">
        <v>0</v>
      </c>
      <c r="O58" s="192">
        <v>0</v>
      </c>
      <c r="P58" s="178">
        <f t="shared" si="4"/>
        <v>0</v>
      </c>
      <c r="Q58" s="125">
        <v>0</v>
      </c>
      <c r="R58" s="125">
        <v>0</v>
      </c>
      <c r="S58" s="125">
        <v>0</v>
      </c>
      <c r="T58" s="125">
        <v>0</v>
      </c>
      <c r="U58" s="178">
        <f t="shared" si="16"/>
        <v>0</v>
      </c>
      <c r="V58" s="125">
        <v>0</v>
      </c>
      <c r="W58" s="125">
        <v>0</v>
      </c>
      <c r="X58" s="125">
        <v>0</v>
      </c>
      <c r="Y58" s="193">
        <v>0</v>
      </c>
      <c r="Z58" s="180">
        <f t="shared" si="10"/>
        <v>1.62</v>
      </c>
      <c r="AA58" s="125">
        <v>0</v>
      </c>
      <c r="AB58" s="125">
        <v>0</v>
      </c>
      <c r="AC58" s="125">
        <v>1.62</v>
      </c>
      <c r="AD58" s="192">
        <v>0</v>
      </c>
      <c r="AE58" s="180">
        <f t="shared" si="14"/>
        <v>1.62</v>
      </c>
      <c r="AF58" s="194">
        <v>0</v>
      </c>
      <c r="AG58" s="194">
        <v>0</v>
      </c>
      <c r="AH58" s="194">
        <f t="shared" si="15"/>
        <v>1.62</v>
      </c>
      <c r="AI58" s="195">
        <v>0</v>
      </c>
    </row>
    <row r="59" spans="1:35" s="181" customFormat="1" ht="129" customHeight="1">
      <c r="A59" s="188" t="s">
        <v>98</v>
      </c>
      <c r="B59" s="196" t="s">
        <v>308</v>
      </c>
      <c r="C59" s="182" t="s">
        <v>382</v>
      </c>
      <c r="D59" s="190">
        <v>2019</v>
      </c>
      <c r="E59" s="190">
        <v>2019</v>
      </c>
      <c r="F59" s="184"/>
      <c r="G59" s="184">
        <v>1.62</v>
      </c>
      <c r="H59" s="191">
        <v>42036</v>
      </c>
      <c r="I59" s="184">
        <v>1.62</v>
      </c>
      <c r="J59" s="186">
        <v>0</v>
      </c>
      <c r="K59" s="178">
        <f t="shared" si="1"/>
        <v>0</v>
      </c>
      <c r="L59" s="125">
        <v>0</v>
      </c>
      <c r="M59" s="125">
        <v>0</v>
      </c>
      <c r="N59" s="125">
        <v>0</v>
      </c>
      <c r="O59" s="192">
        <v>0</v>
      </c>
      <c r="P59" s="178">
        <f t="shared" si="4"/>
        <v>0</v>
      </c>
      <c r="Q59" s="125">
        <v>0</v>
      </c>
      <c r="R59" s="125">
        <v>0</v>
      </c>
      <c r="S59" s="125">
        <v>0</v>
      </c>
      <c r="T59" s="125">
        <v>0</v>
      </c>
      <c r="U59" s="178">
        <f t="shared" si="16"/>
        <v>0</v>
      </c>
      <c r="V59" s="125">
        <v>0</v>
      </c>
      <c r="W59" s="125">
        <v>0</v>
      </c>
      <c r="X59" s="125">
        <v>0</v>
      </c>
      <c r="Y59" s="193">
        <v>0</v>
      </c>
      <c r="Z59" s="180">
        <f t="shared" si="10"/>
        <v>1.62</v>
      </c>
      <c r="AA59" s="125">
        <v>0</v>
      </c>
      <c r="AB59" s="125">
        <v>0</v>
      </c>
      <c r="AC59" s="125">
        <v>1.62</v>
      </c>
      <c r="AD59" s="192">
        <v>0</v>
      </c>
      <c r="AE59" s="180">
        <f t="shared" si="14"/>
        <v>1.62</v>
      </c>
      <c r="AF59" s="194">
        <v>0</v>
      </c>
      <c r="AG59" s="194">
        <v>0</v>
      </c>
      <c r="AH59" s="194">
        <f t="shared" si="15"/>
        <v>1.62</v>
      </c>
      <c r="AI59" s="195">
        <v>0</v>
      </c>
    </row>
    <row r="60" spans="1:35" s="181" customFormat="1" ht="85.5" customHeight="1">
      <c r="A60" s="188" t="s">
        <v>98</v>
      </c>
      <c r="B60" s="196" t="s">
        <v>309</v>
      </c>
      <c r="C60" s="182" t="s">
        <v>383</v>
      </c>
      <c r="D60" s="190">
        <v>2019</v>
      </c>
      <c r="E60" s="190">
        <v>2019</v>
      </c>
      <c r="F60" s="184"/>
      <c r="G60" s="184">
        <v>1.471</v>
      </c>
      <c r="H60" s="191">
        <v>42036</v>
      </c>
      <c r="I60" s="184">
        <v>1.471</v>
      </c>
      <c r="J60" s="186">
        <v>0</v>
      </c>
      <c r="K60" s="178">
        <f t="shared" si="1"/>
        <v>0</v>
      </c>
      <c r="L60" s="125">
        <v>0</v>
      </c>
      <c r="M60" s="125">
        <v>0</v>
      </c>
      <c r="N60" s="125">
        <v>0</v>
      </c>
      <c r="O60" s="192">
        <v>0</v>
      </c>
      <c r="P60" s="178">
        <f t="shared" si="4"/>
        <v>0</v>
      </c>
      <c r="Q60" s="125">
        <v>0</v>
      </c>
      <c r="R60" s="125">
        <v>0</v>
      </c>
      <c r="S60" s="125">
        <v>0</v>
      </c>
      <c r="T60" s="125">
        <v>0</v>
      </c>
      <c r="U60" s="178">
        <f t="shared" si="16"/>
        <v>0</v>
      </c>
      <c r="V60" s="125">
        <v>0</v>
      </c>
      <c r="W60" s="125">
        <v>0</v>
      </c>
      <c r="X60" s="125">
        <v>0</v>
      </c>
      <c r="Y60" s="193">
        <v>0</v>
      </c>
      <c r="Z60" s="180">
        <f t="shared" si="10"/>
        <v>1.471</v>
      </c>
      <c r="AA60" s="125">
        <v>0</v>
      </c>
      <c r="AB60" s="125">
        <v>0</v>
      </c>
      <c r="AC60" s="125">
        <v>1.471</v>
      </c>
      <c r="AD60" s="192">
        <v>0</v>
      </c>
      <c r="AE60" s="180">
        <f t="shared" si="14"/>
        <v>1.471</v>
      </c>
      <c r="AF60" s="194">
        <v>0</v>
      </c>
      <c r="AG60" s="194">
        <v>0</v>
      </c>
      <c r="AH60" s="194">
        <f t="shared" si="15"/>
        <v>1.471</v>
      </c>
      <c r="AI60" s="195">
        <v>0</v>
      </c>
    </row>
    <row r="61" spans="1:35" s="181" customFormat="1" ht="85.5" customHeight="1">
      <c r="A61" s="188" t="s">
        <v>98</v>
      </c>
      <c r="B61" s="196" t="s">
        <v>310</v>
      </c>
      <c r="C61" s="182" t="s">
        <v>384</v>
      </c>
      <c r="D61" s="190">
        <v>2019</v>
      </c>
      <c r="E61" s="190">
        <v>2019</v>
      </c>
      <c r="F61" s="184"/>
      <c r="G61" s="184">
        <v>1.471</v>
      </c>
      <c r="H61" s="191">
        <v>42036</v>
      </c>
      <c r="I61" s="184">
        <v>1.471</v>
      </c>
      <c r="J61" s="186">
        <v>0</v>
      </c>
      <c r="K61" s="178">
        <f t="shared" si="1"/>
        <v>0</v>
      </c>
      <c r="L61" s="125">
        <v>0</v>
      </c>
      <c r="M61" s="125">
        <v>0</v>
      </c>
      <c r="N61" s="125">
        <v>0</v>
      </c>
      <c r="O61" s="192">
        <v>0</v>
      </c>
      <c r="P61" s="178">
        <f t="shared" si="4"/>
        <v>0</v>
      </c>
      <c r="Q61" s="125">
        <v>0</v>
      </c>
      <c r="R61" s="125">
        <v>0</v>
      </c>
      <c r="S61" s="125">
        <v>0</v>
      </c>
      <c r="T61" s="125">
        <v>0</v>
      </c>
      <c r="U61" s="178">
        <f t="shared" si="16"/>
        <v>0</v>
      </c>
      <c r="V61" s="125">
        <v>0</v>
      </c>
      <c r="W61" s="125">
        <v>0</v>
      </c>
      <c r="X61" s="125">
        <v>0</v>
      </c>
      <c r="Y61" s="193">
        <v>0</v>
      </c>
      <c r="Z61" s="180">
        <f t="shared" si="10"/>
        <v>1.471</v>
      </c>
      <c r="AA61" s="125">
        <v>0</v>
      </c>
      <c r="AB61" s="125">
        <v>0</v>
      </c>
      <c r="AC61" s="125">
        <v>1.471</v>
      </c>
      <c r="AD61" s="192">
        <v>0</v>
      </c>
      <c r="AE61" s="180">
        <f t="shared" si="14"/>
        <v>1.471</v>
      </c>
      <c r="AF61" s="194">
        <v>0</v>
      </c>
      <c r="AG61" s="194">
        <v>0</v>
      </c>
      <c r="AH61" s="194">
        <f t="shared" si="15"/>
        <v>1.471</v>
      </c>
      <c r="AI61" s="195">
        <v>0</v>
      </c>
    </row>
    <row r="62" spans="1:35" s="198" customFormat="1" ht="96" customHeight="1">
      <c r="A62" s="188" t="s">
        <v>98</v>
      </c>
      <c r="B62" s="196" t="s">
        <v>311</v>
      </c>
      <c r="C62" s="182" t="s">
        <v>385</v>
      </c>
      <c r="D62" s="190">
        <v>2019</v>
      </c>
      <c r="E62" s="190">
        <v>2019</v>
      </c>
      <c r="F62" s="184"/>
      <c r="G62" s="184">
        <v>1.398</v>
      </c>
      <c r="H62" s="191">
        <v>42036</v>
      </c>
      <c r="I62" s="184">
        <v>1.398</v>
      </c>
      <c r="J62" s="186">
        <v>0</v>
      </c>
      <c r="K62" s="178">
        <f t="shared" si="1"/>
        <v>0</v>
      </c>
      <c r="L62" s="125">
        <v>0</v>
      </c>
      <c r="M62" s="125">
        <v>0</v>
      </c>
      <c r="N62" s="125">
        <v>0</v>
      </c>
      <c r="O62" s="192">
        <v>0</v>
      </c>
      <c r="P62" s="178">
        <f t="shared" si="4"/>
        <v>0</v>
      </c>
      <c r="Q62" s="125">
        <v>0</v>
      </c>
      <c r="R62" s="125">
        <v>0</v>
      </c>
      <c r="S62" s="125">
        <v>0</v>
      </c>
      <c r="T62" s="125">
        <v>0</v>
      </c>
      <c r="U62" s="178">
        <f t="shared" si="16"/>
        <v>0</v>
      </c>
      <c r="V62" s="125">
        <v>0</v>
      </c>
      <c r="W62" s="125">
        <v>0</v>
      </c>
      <c r="X62" s="125">
        <v>0</v>
      </c>
      <c r="Y62" s="193">
        <v>0</v>
      </c>
      <c r="Z62" s="180">
        <f t="shared" si="10"/>
        <v>1.398</v>
      </c>
      <c r="AA62" s="125">
        <v>0</v>
      </c>
      <c r="AB62" s="125">
        <v>0</v>
      </c>
      <c r="AC62" s="125">
        <v>1.398</v>
      </c>
      <c r="AD62" s="192">
        <v>0</v>
      </c>
      <c r="AE62" s="180">
        <f t="shared" si="14"/>
        <v>1.398</v>
      </c>
      <c r="AF62" s="194">
        <v>0</v>
      </c>
      <c r="AG62" s="194">
        <v>0</v>
      </c>
      <c r="AH62" s="194">
        <f t="shared" si="15"/>
        <v>1.398</v>
      </c>
      <c r="AI62" s="195">
        <v>0</v>
      </c>
    </row>
    <row r="63" spans="1:35" s="198" customFormat="1" ht="96" customHeight="1">
      <c r="A63" s="188" t="s">
        <v>98</v>
      </c>
      <c r="B63" s="196" t="s">
        <v>312</v>
      </c>
      <c r="C63" s="182" t="s">
        <v>386</v>
      </c>
      <c r="D63" s="190">
        <v>2019</v>
      </c>
      <c r="E63" s="190">
        <v>2019</v>
      </c>
      <c r="F63" s="184"/>
      <c r="G63" s="184">
        <v>1.398</v>
      </c>
      <c r="H63" s="191">
        <v>42036</v>
      </c>
      <c r="I63" s="184">
        <v>1.398</v>
      </c>
      <c r="J63" s="186">
        <v>0</v>
      </c>
      <c r="K63" s="178">
        <f t="shared" si="1"/>
        <v>0</v>
      </c>
      <c r="L63" s="125">
        <v>0</v>
      </c>
      <c r="M63" s="125">
        <v>0</v>
      </c>
      <c r="N63" s="125">
        <v>0</v>
      </c>
      <c r="O63" s="192">
        <v>0</v>
      </c>
      <c r="P63" s="178">
        <f t="shared" si="4"/>
        <v>0</v>
      </c>
      <c r="Q63" s="125">
        <v>0</v>
      </c>
      <c r="R63" s="125">
        <v>0</v>
      </c>
      <c r="S63" s="125">
        <v>0</v>
      </c>
      <c r="T63" s="125">
        <v>0</v>
      </c>
      <c r="U63" s="178">
        <f t="shared" si="16"/>
        <v>0</v>
      </c>
      <c r="V63" s="125">
        <v>0</v>
      </c>
      <c r="W63" s="125">
        <v>0</v>
      </c>
      <c r="X63" s="125">
        <v>0</v>
      </c>
      <c r="Y63" s="193">
        <v>0</v>
      </c>
      <c r="Z63" s="180">
        <f t="shared" si="10"/>
        <v>1.398</v>
      </c>
      <c r="AA63" s="125">
        <v>0</v>
      </c>
      <c r="AB63" s="125">
        <v>0</v>
      </c>
      <c r="AC63" s="125">
        <v>1.398</v>
      </c>
      <c r="AD63" s="192">
        <v>0</v>
      </c>
      <c r="AE63" s="180">
        <f t="shared" si="14"/>
        <v>1.398</v>
      </c>
      <c r="AF63" s="194">
        <v>0</v>
      </c>
      <c r="AG63" s="194">
        <v>0</v>
      </c>
      <c r="AH63" s="194">
        <f t="shared" si="15"/>
        <v>1.398</v>
      </c>
      <c r="AI63" s="195">
        <v>0</v>
      </c>
    </row>
    <row r="64" spans="1:35" s="198" customFormat="1" ht="96" customHeight="1">
      <c r="A64" s="188" t="s">
        <v>98</v>
      </c>
      <c r="B64" s="196" t="s">
        <v>313</v>
      </c>
      <c r="C64" s="182" t="s">
        <v>387</v>
      </c>
      <c r="D64" s="190">
        <v>2019</v>
      </c>
      <c r="E64" s="190">
        <v>2019</v>
      </c>
      <c r="F64" s="184"/>
      <c r="G64" s="184">
        <v>1.471</v>
      </c>
      <c r="H64" s="191">
        <v>42036</v>
      </c>
      <c r="I64" s="184">
        <v>1.471</v>
      </c>
      <c r="J64" s="186">
        <v>0</v>
      </c>
      <c r="K64" s="178">
        <f t="shared" si="1"/>
        <v>0</v>
      </c>
      <c r="L64" s="125">
        <v>0</v>
      </c>
      <c r="M64" s="125">
        <v>0</v>
      </c>
      <c r="N64" s="125">
        <v>0</v>
      </c>
      <c r="O64" s="192">
        <v>0</v>
      </c>
      <c r="P64" s="178">
        <f t="shared" si="4"/>
        <v>0</v>
      </c>
      <c r="Q64" s="125">
        <v>0</v>
      </c>
      <c r="R64" s="125">
        <v>0</v>
      </c>
      <c r="S64" s="125">
        <v>0</v>
      </c>
      <c r="T64" s="125">
        <v>0</v>
      </c>
      <c r="U64" s="178">
        <f t="shared" si="16"/>
        <v>0</v>
      </c>
      <c r="V64" s="125">
        <v>0</v>
      </c>
      <c r="W64" s="125">
        <v>0</v>
      </c>
      <c r="X64" s="125">
        <v>0</v>
      </c>
      <c r="Y64" s="193">
        <v>0</v>
      </c>
      <c r="Z64" s="180">
        <f t="shared" si="10"/>
        <v>1.471</v>
      </c>
      <c r="AA64" s="125">
        <v>0</v>
      </c>
      <c r="AB64" s="125">
        <v>0</v>
      </c>
      <c r="AC64" s="125">
        <v>1.471</v>
      </c>
      <c r="AD64" s="192">
        <v>0</v>
      </c>
      <c r="AE64" s="180">
        <f t="shared" si="14"/>
        <v>1.471</v>
      </c>
      <c r="AF64" s="194">
        <v>0</v>
      </c>
      <c r="AG64" s="194">
        <v>0</v>
      </c>
      <c r="AH64" s="194">
        <f t="shared" si="15"/>
        <v>1.471</v>
      </c>
      <c r="AI64" s="195">
        <v>0</v>
      </c>
    </row>
    <row r="65" spans="1:35" s="181" customFormat="1" ht="42.75">
      <c r="A65" s="199" t="s">
        <v>333</v>
      </c>
      <c r="B65" s="200" t="s">
        <v>334</v>
      </c>
      <c r="C65" s="201"/>
      <c r="D65" s="190"/>
      <c r="E65" s="190"/>
      <c r="F65" s="184">
        <f>F66</f>
        <v>0</v>
      </c>
      <c r="G65" s="184">
        <f>G66</f>
        <v>19.085</v>
      </c>
      <c r="H65" s="202"/>
      <c r="I65" s="184">
        <f>I66</f>
        <v>19.085</v>
      </c>
      <c r="J65" s="186">
        <v>19.085</v>
      </c>
      <c r="K65" s="180">
        <f aca="true" t="shared" si="17" ref="K65:K79">L65+M65+N65+O65</f>
        <v>19.085</v>
      </c>
      <c r="L65" s="184">
        <f>L66</f>
        <v>0</v>
      </c>
      <c r="M65" s="184">
        <f>M66</f>
        <v>0</v>
      </c>
      <c r="N65" s="184">
        <f>N66</f>
        <v>19.085</v>
      </c>
      <c r="O65" s="186">
        <f>O66</f>
        <v>0</v>
      </c>
      <c r="P65" s="178">
        <f aca="true" t="shared" si="18" ref="P65:P79">Q65+R65+S65+T65</f>
        <v>0</v>
      </c>
      <c r="Q65" s="184">
        <f>Q66</f>
        <v>0</v>
      </c>
      <c r="R65" s="184">
        <f>R66</f>
        <v>0</v>
      </c>
      <c r="S65" s="184">
        <f>S66</f>
        <v>0</v>
      </c>
      <c r="T65" s="187">
        <f>T66</f>
        <v>0</v>
      </c>
      <c r="U65" s="180">
        <f>V65+W65+X65+Y65</f>
        <v>0</v>
      </c>
      <c r="V65" s="184">
        <f>V66</f>
        <v>0</v>
      </c>
      <c r="W65" s="184">
        <f>W66</f>
        <v>0</v>
      </c>
      <c r="X65" s="184">
        <f>X66</f>
        <v>0</v>
      </c>
      <c r="Y65" s="187">
        <f>Y66</f>
        <v>0</v>
      </c>
      <c r="Z65" s="203">
        <f t="shared" si="10"/>
        <v>0</v>
      </c>
      <c r="AA65" s="63">
        <f>AA66</f>
        <v>0</v>
      </c>
      <c r="AB65" s="63">
        <f>AB66</f>
        <v>0</v>
      </c>
      <c r="AC65" s="194">
        <f>AC66</f>
        <v>0</v>
      </c>
      <c r="AD65" s="65">
        <f>AD66</f>
        <v>0</v>
      </c>
      <c r="AE65" s="180">
        <f>AF65+AG65+AH65+AI65</f>
        <v>19.085</v>
      </c>
      <c r="AF65" s="63">
        <v>0</v>
      </c>
      <c r="AG65" s="63">
        <v>0</v>
      </c>
      <c r="AH65" s="63">
        <f>AH66</f>
        <v>19.085</v>
      </c>
      <c r="AI65" s="65">
        <v>0</v>
      </c>
    </row>
    <row r="66" spans="1:35" s="181" customFormat="1" ht="42.75">
      <c r="A66" s="204" t="s">
        <v>332</v>
      </c>
      <c r="B66" s="205" t="s">
        <v>331</v>
      </c>
      <c r="C66" s="182"/>
      <c r="D66" s="183"/>
      <c r="E66" s="183"/>
      <c r="F66" s="184">
        <f>F68+F69+F70+F71+F72+F73+F74+F75+F76+F77</f>
        <v>0</v>
      </c>
      <c r="G66" s="184">
        <f>G67+G68+G69+G70+G71+G72+G73+G74+G75+G76+G77+G78+G79</f>
        <v>19.085</v>
      </c>
      <c r="H66" s="185" t="s">
        <v>274</v>
      </c>
      <c r="I66" s="184">
        <f>I67+I68+I69+I70+I71+I72+I73+I74+I75+I76+I77+I78+I79</f>
        <v>19.085</v>
      </c>
      <c r="J66" s="186">
        <v>19.085</v>
      </c>
      <c r="K66" s="180">
        <f t="shared" si="17"/>
        <v>19.085</v>
      </c>
      <c r="L66" s="184">
        <f>L67+L68+L69+L70+L71+L72+L73+L74+L75+L76+L77+L78+L79</f>
        <v>0</v>
      </c>
      <c r="M66" s="184">
        <f>M67+M68+M69+M70+M71+M72+M73+M74+M75+M76+M77+M78+M79</f>
        <v>0</v>
      </c>
      <c r="N66" s="184">
        <f>N67+N68+N69+N70+N71+N72+N73+N74+N75+N76+N77+N78+N79</f>
        <v>19.085</v>
      </c>
      <c r="O66" s="184">
        <f>O67+O68+O69+O70+O71+O72+O73+O74+O75+O76+O77+O78+O79</f>
        <v>0</v>
      </c>
      <c r="P66" s="178">
        <f t="shared" si="18"/>
        <v>0</v>
      </c>
      <c r="Q66" s="184">
        <f>Q67+Q68+Q69+Q70+Q71+Q72+Q73+Q74+Q75+Q76+Q77+Q78+Q79</f>
        <v>0</v>
      </c>
      <c r="R66" s="184">
        <f>R67+R68+R69+R70+R71+R72+R73+R74+R75+R76+R77+R78+R79</f>
        <v>0</v>
      </c>
      <c r="S66" s="184">
        <f>S67+S68+S69+S70+S71+S72+S73+S74+S75+S76+S77+S78+S79</f>
        <v>0</v>
      </c>
      <c r="T66" s="187">
        <f>T67+T68+T69+T70+T71+T72+T73+T74+T75+T76+T77+T78+T79</f>
        <v>0</v>
      </c>
      <c r="U66" s="180">
        <f>V66+W66+X66+Y66</f>
        <v>0</v>
      </c>
      <c r="V66" s="184">
        <f>V67+V68+V69+V70+V71+V72+V73+V74+V75+V76+V77+V78+V79</f>
        <v>0</v>
      </c>
      <c r="W66" s="184">
        <f>W67+W68+W69+W70+W71+W72+W73+W74+W75+W76+W77+W78+W79</f>
        <v>0</v>
      </c>
      <c r="X66" s="184">
        <f>X67+X68+X69+X70+X71+X72+X73+X74+X75+X76+X77+X78+X79</f>
        <v>0</v>
      </c>
      <c r="Y66" s="187">
        <f>Y67+Y68+Y69+Y70+Y71+Y72+Y73+Y74+Y75+Y76+Y77+Y78+Y79</f>
        <v>0</v>
      </c>
      <c r="Z66" s="180">
        <f>AA66+AB66+AC66+AD66</f>
        <v>0</v>
      </c>
      <c r="AA66" s="184">
        <f>AA67+AA68+AA69+AA70+AA71+AA72+AA73+AA74+AA75+AA76+AA77+AA78+AA79</f>
        <v>0</v>
      </c>
      <c r="AB66" s="184">
        <f>AB67+AB68+AB69+AB70+AB71+AB72+AB73+AB74+AB75+AB76+AB77+AB78+AB79</f>
        <v>0</v>
      </c>
      <c r="AC66" s="125">
        <f>AC67+AC68+AC69+AC70+AC71+AC72+AC73+AC74+AC75+AC76+AC77+AC78+AC79</f>
        <v>0</v>
      </c>
      <c r="AD66" s="186">
        <f>AD67+AD68+AD69+AD70+AD71+AD72+AD73+AD74+AD75+AD76+AD77+AD78+AD79</f>
        <v>0</v>
      </c>
      <c r="AE66" s="206">
        <f>AE67+AE68+AE69+AE70+AE71+AE72+AE73+AE74+AE75+AE76+AE77+AE78+AE79</f>
        <v>19.085</v>
      </c>
      <c r="AF66" s="184">
        <v>0</v>
      </c>
      <c r="AG66" s="187">
        <v>0</v>
      </c>
      <c r="AH66" s="184">
        <f>AH67+AH68+AH69+AH70+AH71+AH72+AH73+AH74+AH75+AH76+AH77+AH78+AH79</f>
        <v>19.085</v>
      </c>
      <c r="AI66" s="186">
        <v>0</v>
      </c>
    </row>
    <row r="67" spans="1:35" s="181" customFormat="1" ht="105">
      <c r="A67" s="207" t="s">
        <v>332</v>
      </c>
      <c r="B67" s="196" t="s">
        <v>337</v>
      </c>
      <c r="C67" s="182" t="s">
        <v>388</v>
      </c>
      <c r="D67" s="183">
        <v>2016</v>
      </c>
      <c r="E67" s="183">
        <v>2016</v>
      </c>
      <c r="F67" s="184"/>
      <c r="G67" s="184">
        <v>1.407</v>
      </c>
      <c r="H67" s="191">
        <v>42036</v>
      </c>
      <c r="I67" s="184">
        <v>1.407</v>
      </c>
      <c r="J67" s="186">
        <v>1.407</v>
      </c>
      <c r="K67" s="180">
        <f t="shared" si="17"/>
        <v>1.407</v>
      </c>
      <c r="L67" s="125">
        <v>0</v>
      </c>
      <c r="M67" s="125">
        <v>0</v>
      </c>
      <c r="N67" s="184">
        <v>1.407</v>
      </c>
      <c r="O67" s="192">
        <v>0</v>
      </c>
      <c r="P67" s="178">
        <f t="shared" si="18"/>
        <v>0</v>
      </c>
      <c r="Q67" s="125">
        <v>0</v>
      </c>
      <c r="R67" s="125">
        <v>0</v>
      </c>
      <c r="S67" s="125">
        <v>0</v>
      </c>
      <c r="T67" s="193">
        <v>0</v>
      </c>
      <c r="U67" s="208">
        <v>0</v>
      </c>
      <c r="V67" s="125">
        <v>0</v>
      </c>
      <c r="W67" s="125">
        <v>0</v>
      </c>
      <c r="X67" s="125">
        <v>0</v>
      </c>
      <c r="Y67" s="193">
        <v>0</v>
      </c>
      <c r="Z67" s="208">
        <v>0</v>
      </c>
      <c r="AA67" s="125">
        <v>0</v>
      </c>
      <c r="AB67" s="125">
        <v>0</v>
      </c>
      <c r="AC67" s="125">
        <v>0</v>
      </c>
      <c r="AD67" s="192">
        <v>0</v>
      </c>
      <c r="AE67" s="180">
        <f aca="true" t="shared" si="19" ref="AE67:AE79">Z67+U67+P67+K67</f>
        <v>1.407</v>
      </c>
      <c r="AF67" s="194">
        <v>0</v>
      </c>
      <c r="AG67" s="194">
        <v>0</v>
      </c>
      <c r="AH67" s="194">
        <f aca="true" t="shared" si="20" ref="AH67:AH79">AC67+X67+S67+N67</f>
        <v>1.407</v>
      </c>
      <c r="AI67" s="195">
        <v>0</v>
      </c>
    </row>
    <row r="68" spans="1:35" s="181" customFormat="1" ht="90">
      <c r="A68" s="207" t="s">
        <v>332</v>
      </c>
      <c r="B68" s="196" t="s">
        <v>321</v>
      </c>
      <c r="C68" s="182" t="s">
        <v>389</v>
      </c>
      <c r="D68" s="183">
        <v>2016</v>
      </c>
      <c r="E68" s="183">
        <v>2016</v>
      </c>
      <c r="F68" s="184"/>
      <c r="G68" s="184">
        <v>1.007</v>
      </c>
      <c r="H68" s="191">
        <v>42036</v>
      </c>
      <c r="I68" s="184">
        <v>1.007</v>
      </c>
      <c r="J68" s="186">
        <v>1.007</v>
      </c>
      <c r="K68" s="180">
        <f t="shared" si="17"/>
        <v>1.007</v>
      </c>
      <c r="L68" s="125">
        <v>0</v>
      </c>
      <c r="M68" s="125">
        <v>0</v>
      </c>
      <c r="N68" s="184">
        <v>1.007</v>
      </c>
      <c r="O68" s="192">
        <v>0</v>
      </c>
      <c r="P68" s="178">
        <f t="shared" si="18"/>
        <v>0</v>
      </c>
      <c r="Q68" s="125">
        <v>0</v>
      </c>
      <c r="R68" s="125">
        <v>0</v>
      </c>
      <c r="S68" s="125">
        <v>0</v>
      </c>
      <c r="T68" s="193">
        <v>0</v>
      </c>
      <c r="U68" s="208">
        <v>0</v>
      </c>
      <c r="V68" s="125">
        <v>0</v>
      </c>
      <c r="W68" s="125">
        <v>0</v>
      </c>
      <c r="X68" s="125">
        <v>0</v>
      </c>
      <c r="Y68" s="193">
        <v>0</v>
      </c>
      <c r="Z68" s="208">
        <v>0</v>
      </c>
      <c r="AA68" s="125">
        <v>0</v>
      </c>
      <c r="AB68" s="125">
        <v>0</v>
      </c>
      <c r="AC68" s="125">
        <v>0</v>
      </c>
      <c r="AD68" s="192">
        <v>0</v>
      </c>
      <c r="AE68" s="180">
        <f t="shared" si="19"/>
        <v>1.007</v>
      </c>
      <c r="AF68" s="194">
        <v>0</v>
      </c>
      <c r="AG68" s="194">
        <v>0</v>
      </c>
      <c r="AH68" s="194">
        <f t="shared" si="20"/>
        <v>1.007</v>
      </c>
      <c r="AI68" s="195">
        <v>0</v>
      </c>
    </row>
    <row r="69" spans="1:35" s="181" customFormat="1" ht="105">
      <c r="A69" s="207" t="s">
        <v>332</v>
      </c>
      <c r="B69" s="196" t="s">
        <v>322</v>
      </c>
      <c r="C69" s="182" t="s">
        <v>390</v>
      </c>
      <c r="D69" s="183">
        <v>2016</v>
      </c>
      <c r="E69" s="183">
        <v>2016</v>
      </c>
      <c r="F69" s="184"/>
      <c r="G69" s="184">
        <v>1.627</v>
      </c>
      <c r="H69" s="191">
        <v>42036</v>
      </c>
      <c r="I69" s="184">
        <v>1.627</v>
      </c>
      <c r="J69" s="186">
        <v>1.627</v>
      </c>
      <c r="K69" s="180">
        <f t="shared" si="17"/>
        <v>1.627</v>
      </c>
      <c r="L69" s="125">
        <v>0</v>
      </c>
      <c r="M69" s="125">
        <v>0</v>
      </c>
      <c r="N69" s="184">
        <v>1.627</v>
      </c>
      <c r="O69" s="192">
        <v>0</v>
      </c>
      <c r="P69" s="178">
        <f t="shared" si="18"/>
        <v>0</v>
      </c>
      <c r="Q69" s="125">
        <v>0</v>
      </c>
      <c r="R69" s="125">
        <v>0</v>
      </c>
      <c r="S69" s="125">
        <v>0</v>
      </c>
      <c r="T69" s="193">
        <v>0</v>
      </c>
      <c r="U69" s="208">
        <v>0</v>
      </c>
      <c r="V69" s="125">
        <v>0</v>
      </c>
      <c r="W69" s="125">
        <v>0</v>
      </c>
      <c r="X69" s="125">
        <v>0</v>
      </c>
      <c r="Y69" s="193">
        <v>0</v>
      </c>
      <c r="Z69" s="208">
        <v>0</v>
      </c>
      <c r="AA69" s="125">
        <v>0</v>
      </c>
      <c r="AB69" s="125">
        <v>0</v>
      </c>
      <c r="AC69" s="125">
        <v>0</v>
      </c>
      <c r="AD69" s="192">
        <v>0</v>
      </c>
      <c r="AE69" s="180">
        <f t="shared" si="19"/>
        <v>1.627</v>
      </c>
      <c r="AF69" s="194">
        <v>0</v>
      </c>
      <c r="AG69" s="194">
        <v>0</v>
      </c>
      <c r="AH69" s="194">
        <f t="shared" si="20"/>
        <v>1.627</v>
      </c>
      <c r="AI69" s="195">
        <v>0</v>
      </c>
    </row>
    <row r="70" spans="1:35" s="181" customFormat="1" ht="60">
      <c r="A70" s="207" t="s">
        <v>332</v>
      </c>
      <c r="B70" s="209" t="s">
        <v>323</v>
      </c>
      <c r="C70" s="182" t="s">
        <v>391</v>
      </c>
      <c r="D70" s="183">
        <v>2016</v>
      </c>
      <c r="E70" s="183">
        <v>2016</v>
      </c>
      <c r="F70" s="184"/>
      <c r="G70" s="184">
        <v>0.982</v>
      </c>
      <c r="H70" s="191">
        <v>42036</v>
      </c>
      <c r="I70" s="184">
        <v>0.982</v>
      </c>
      <c r="J70" s="186">
        <v>0.982</v>
      </c>
      <c r="K70" s="180">
        <f t="shared" si="17"/>
        <v>0.982</v>
      </c>
      <c r="L70" s="125">
        <v>0</v>
      </c>
      <c r="M70" s="125">
        <v>0</v>
      </c>
      <c r="N70" s="184">
        <v>0.982</v>
      </c>
      <c r="O70" s="192">
        <v>0</v>
      </c>
      <c r="P70" s="178">
        <f t="shared" si="18"/>
        <v>0</v>
      </c>
      <c r="Q70" s="125">
        <v>0</v>
      </c>
      <c r="R70" s="125">
        <v>0</v>
      </c>
      <c r="S70" s="125">
        <v>0</v>
      </c>
      <c r="T70" s="193">
        <v>0</v>
      </c>
      <c r="U70" s="208">
        <v>0</v>
      </c>
      <c r="V70" s="125">
        <v>0</v>
      </c>
      <c r="W70" s="125">
        <v>0</v>
      </c>
      <c r="X70" s="125">
        <v>0</v>
      </c>
      <c r="Y70" s="193">
        <v>0</v>
      </c>
      <c r="Z70" s="208">
        <v>0</v>
      </c>
      <c r="AA70" s="125">
        <v>0</v>
      </c>
      <c r="AB70" s="125">
        <v>0</v>
      </c>
      <c r="AC70" s="125">
        <v>0</v>
      </c>
      <c r="AD70" s="192">
        <v>0</v>
      </c>
      <c r="AE70" s="180">
        <f t="shared" si="19"/>
        <v>0.982</v>
      </c>
      <c r="AF70" s="194">
        <v>0</v>
      </c>
      <c r="AG70" s="194">
        <v>0</v>
      </c>
      <c r="AH70" s="194">
        <f t="shared" si="20"/>
        <v>0.982</v>
      </c>
      <c r="AI70" s="195">
        <v>0</v>
      </c>
    </row>
    <row r="71" spans="1:35" s="181" customFormat="1" ht="45">
      <c r="A71" s="207" t="s">
        <v>332</v>
      </c>
      <c r="B71" s="209" t="s">
        <v>324</v>
      </c>
      <c r="C71" s="182" t="s">
        <v>392</v>
      </c>
      <c r="D71" s="183">
        <v>2016</v>
      </c>
      <c r="E71" s="183">
        <v>2016</v>
      </c>
      <c r="F71" s="184"/>
      <c r="G71" s="184">
        <v>1.182</v>
      </c>
      <c r="H71" s="191">
        <v>42036</v>
      </c>
      <c r="I71" s="184">
        <v>1.182</v>
      </c>
      <c r="J71" s="186">
        <v>1.182</v>
      </c>
      <c r="K71" s="180">
        <f t="shared" si="17"/>
        <v>1.182</v>
      </c>
      <c r="L71" s="125">
        <v>0</v>
      </c>
      <c r="M71" s="125">
        <v>0</v>
      </c>
      <c r="N71" s="184">
        <v>1.182</v>
      </c>
      <c r="O71" s="192">
        <v>0</v>
      </c>
      <c r="P71" s="178">
        <f t="shared" si="18"/>
        <v>0</v>
      </c>
      <c r="Q71" s="125">
        <v>0</v>
      </c>
      <c r="R71" s="125">
        <v>0</v>
      </c>
      <c r="S71" s="125">
        <v>0</v>
      </c>
      <c r="T71" s="193">
        <v>0</v>
      </c>
      <c r="U71" s="208">
        <v>0</v>
      </c>
      <c r="V71" s="125">
        <v>0</v>
      </c>
      <c r="W71" s="125">
        <v>0</v>
      </c>
      <c r="X71" s="125">
        <v>0</v>
      </c>
      <c r="Y71" s="193">
        <v>0</v>
      </c>
      <c r="Z71" s="208">
        <v>0</v>
      </c>
      <c r="AA71" s="125">
        <v>0</v>
      </c>
      <c r="AB71" s="125">
        <v>0</v>
      </c>
      <c r="AC71" s="125">
        <v>0</v>
      </c>
      <c r="AD71" s="192">
        <v>0</v>
      </c>
      <c r="AE71" s="180">
        <f t="shared" si="19"/>
        <v>1.182</v>
      </c>
      <c r="AF71" s="194">
        <v>0</v>
      </c>
      <c r="AG71" s="194">
        <v>0</v>
      </c>
      <c r="AH71" s="194">
        <f t="shared" si="20"/>
        <v>1.182</v>
      </c>
      <c r="AI71" s="195">
        <v>0</v>
      </c>
    </row>
    <row r="72" spans="1:35" s="181" customFormat="1" ht="60">
      <c r="A72" s="207" t="s">
        <v>332</v>
      </c>
      <c r="B72" s="209" t="s">
        <v>325</v>
      </c>
      <c r="C72" s="182" t="s">
        <v>393</v>
      </c>
      <c r="D72" s="183">
        <v>2016</v>
      </c>
      <c r="E72" s="183">
        <v>2016</v>
      </c>
      <c r="F72" s="184"/>
      <c r="G72" s="184">
        <v>1.125</v>
      </c>
      <c r="H72" s="191">
        <v>42036</v>
      </c>
      <c r="I72" s="184">
        <v>1.125</v>
      </c>
      <c r="J72" s="186">
        <v>1.125</v>
      </c>
      <c r="K72" s="180">
        <f t="shared" si="17"/>
        <v>1.125</v>
      </c>
      <c r="L72" s="125">
        <v>0</v>
      </c>
      <c r="M72" s="125">
        <v>0</v>
      </c>
      <c r="N72" s="184">
        <v>1.125</v>
      </c>
      <c r="O72" s="192">
        <v>0</v>
      </c>
      <c r="P72" s="178">
        <f t="shared" si="18"/>
        <v>0</v>
      </c>
      <c r="Q72" s="125">
        <v>0</v>
      </c>
      <c r="R72" s="125">
        <v>0</v>
      </c>
      <c r="S72" s="125">
        <v>0</v>
      </c>
      <c r="T72" s="193">
        <v>0</v>
      </c>
      <c r="U72" s="208">
        <v>0</v>
      </c>
      <c r="V72" s="125">
        <v>0</v>
      </c>
      <c r="W72" s="125">
        <v>0</v>
      </c>
      <c r="X72" s="125">
        <v>0</v>
      </c>
      <c r="Y72" s="193">
        <v>0</v>
      </c>
      <c r="Z72" s="208">
        <v>0</v>
      </c>
      <c r="AA72" s="125">
        <v>0</v>
      </c>
      <c r="AB72" s="125">
        <v>0</v>
      </c>
      <c r="AC72" s="125">
        <v>0</v>
      </c>
      <c r="AD72" s="192">
        <v>0</v>
      </c>
      <c r="AE72" s="180">
        <f t="shared" si="19"/>
        <v>1.125</v>
      </c>
      <c r="AF72" s="194">
        <v>0</v>
      </c>
      <c r="AG72" s="194">
        <v>0</v>
      </c>
      <c r="AH72" s="194">
        <f t="shared" si="20"/>
        <v>1.125</v>
      </c>
      <c r="AI72" s="195">
        <v>0</v>
      </c>
    </row>
    <row r="73" spans="1:35" s="181" customFormat="1" ht="105">
      <c r="A73" s="207" t="s">
        <v>332</v>
      </c>
      <c r="B73" s="209" t="s">
        <v>326</v>
      </c>
      <c r="C73" s="182" t="s">
        <v>394</v>
      </c>
      <c r="D73" s="183">
        <v>2016</v>
      </c>
      <c r="E73" s="183">
        <v>2016</v>
      </c>
      <c r="F73" s="184"/>
      <c r="G73" s="184">
        <v>1.56</v>
      </c>
      <c r="H73" s="191">
        <v>42036</v>
      </c>
      <c r="I73" s="184">
        <v>1.56</v>
      </c>
      <c r="J73" s="186">
        <v>1.56</v>
      </c>
      <c r="K73" s="180">
        <f t="shared" si="17"/>
        <v>1.56</v>
      </c>
      <c r="L73" s="125">
        <v>0</v>
      </c>
      <c r="M73" s="125">
        <v>0</v>
      </c>
      <c r="N73" s="184">
        <v>1.56</v>
      </c>
      <c r="O73" s="192">
        <v>0</v>
      </c>
      <c r="P73" s="178">
        <f t="shared" si="18"/>
        <v>0</v>
      </c>
      <c r="Q73" s="125">
        <v>0</v>
      </c>
      <c r="R73" s="125">
        <v>0</v>
      </c>
      <c r="S73" s="125">
        <v>0</v>
      </c>
      <c r="T73" s="193">
        <v>0</v>
      </c>
      <c r="U73" s="208">
        <v>0</v>
      </c>
      <c r="V73" s="125">
        <v>0</v>
      </c>
      <c r="W73" s="125">
        <v>0</v>
      </c>
      <c r="X73" s="125">
        <v>0</v>
      </c>
      <c r="Y73" s="193">
        <v>0</v>
      </c>
      <c r="Z73" s="208">
        <v>0</v>
      </c>
      <c r="AA73" s="125">
        <v>0</v>
      </c>
      <c r="AB73" s="125">
        <v>0</v>
      </c>
      <c r="AC73" s="125">
        <v>0</v>
      </c>
      <c r="AD73" s="192">
        <v>0</v>
      </c>
      <c r="AE73" s="180">
        <f t="shared" si="19"/>
        <v>1.56</v>
      </c>
      <c r="AF73" s="194">
        <v>0</v>
      </c>
      <c r="AG73" s="194">
        <v>0</v>
      </c>
      <c r="AH73" s="194">
        <f t="shared" si="20"/>
        <v>1.56</v>
      </c>
      <c r="AI73" s="195">
        <v>0</v>
      </c>
    </row>
    <row r="74" spans="1:35" s="181" customFormat="1" ht="120">
      <c r="A74" s="207" t="s">
        <v>332</v>
      </c>
      <c r="B74" s="209" t="s">
        <v>327</v>
      </c>
      <c r="C74" s="182" t="s">
        <v>395</v>
      </c>
      <c r="D74" s="183">
        <v>2016</v>
      </c>
      <c r="E74" s="183">
        <v>2016</v>
      </c>
      <c r="F74" s="184"/>
      <c r="G74" s="184">
        <v>1.55</v>
      </c>
      <c r="H74" s="191">
        <v>42036</v>
      </c>
      <c r="I74" s="184">
        <v>1.55</v>
      </c>
      <c r="J74" s="186">
        <v>1.55</v>
      </c>
      <c r="K74" s="180">
        <f t="shared" si="17"/>
        <v>1.55</v>
      </c>
      <c r="L74" s="125">
        <v>0</v>
      </c>
      <c r="M74" s="125">
        <v>0</v>
      </c>
      <c r="N74" s="184">
        <v>1.55</v>
      </c>
      <c r="O74" s="192">
        <v>0</v>
      </c>
      <c r="P74" s="178">
        <f t="shared" si="18"/>
        <v>0</v>
      </c>
      <c r="Q74" s="125">
        <v>0</v>
      </c>
      <c r="R74" s="125">
        <v>0</v>
      </c>
      <c r="S74" s="125">
        <v>0</v>
      </c>
      <c r="T74" s="193">
        <v>0</v>
      </c>
      <c r="U74" s="208">
        <v>0</v>
      </c>
      <c r="V74" s="125">
        <v>0</v>
      </c>
      <c r="W74" s="125">
        <v>0</v>
      </c>
      <c r="X74" s="125">
        <v>0</v>
      </c>
      <c r="Y74" s="193">
        <v>0</v>
      </c>
      <c r="Z74" s="208">
        <v>0</v>
      </c>
      <c r="AA74" s="125">
        <v>0</v>
      </c>
      <c r="AB74" s="125">
        <v>0</v>
      </c>
      <c r="AC74" s="125">
        <v>0</v>
      </c>
      <c r="AD74" s="192">
        <v>0</v>
      </c>
      <c r="AE74" s="180">
        <f t="shared" si="19"/>
        <v>1.55</v>
      </c>
      <c r="AF74" s="194">
        <v>0</v>
      </c>
      <c r="AG74" s="194">
        <v>0</v>
      </c>
      <c r="AH74" s="194">
        <f t="shared" si="20"/>
        <v>1.55</v>
      </c>
      <c r="AI74" s="195">
        <v>0</v>
      </c>
    </row>
    <row r="75" spans="1:35" s="181" customFormat="1" ht="120">
      <c r="A75" s="207" t="s">
        <v>332</v>
      </c>
      <c r="B75" s="209" t="s">
        <v>328</v>
      </c>
      <c r="C75" s="182" t="s">
        <v>396</v>
      </c>
      <c r="D75" s="183">
        <v>2016</v>
      </c>
      <c r="E75" s="183">
        <v>2016</v>
      </c>
      <c r="F75" s="184"/>
      <c r="G75" s="184">
        <v>1.894</v>
      </c>
      <c r="H75" s="191">
        <v>42036</v>
      </c>
      <c r="I75" s="184">
        <v>1.894</v>
      </c>
      <c r="J75" s="186">
        <v>1.894</v>
      </c>
      <c r="K75" s="180">
        <f t="shared" si="17"/>
        <v>1.894</v>
      </c>
      <c r="L75" s="125">
        <v>0</v>
      </c>
      <c r="M75" s="125">
        <v>0</v>
      </c>
      <c r="N75" s="184">
        <v>1.894</v>
      </c>
      <c r="O75" s="192">
        <v>0</v>
      </c>
      <c r="P75" s="178">
        <f t="shared" si="18"/>
        <v>0</v>
      </c>
      <c r="Q75" s="125">
        <v>0</v>
      </c>
      <c r="R75" s="125">
        <v>0</v>
      </c>
      <c r="S75" s="125">
        <v>0</v>
      </c>
      <c r="T75" s="193">
        <v>0</v>
      </c>
      <c r="U75" s="208">
        <v>0</v>
      </c>
      <c r="V75" s="125">
        <v>0</v>
      </c>
      <c r="W75" s="125">
        <v>0</v>
      </c>
      <c r="X75" s="125">
        <v>0</v>
      </c>
      <c r="Y75" s="193">
        <v>0</v>
      </c>
      <c r="Z75" s="208">
        <v>0</v>
      </c>
      <c r="AA75" s="125">
        <v>0</v>
      </c>
      <c r="AB75" s="125">
        <v>0</v>
      </c>
      <c r="AC75" s="125">
        <v>0</v>
      </c>
      <c r="AD75" s="192">
        <v>0</v>
      </c>
      <c r="AE75" s="180">
        <f t="shared" si="19"/>
        <v>1.894</v>
      </c>
      <c r="AF75" s="194">
        <v>0</v>
      </c>
      <c r="AG75" s="194">
        <v>0</v>
      </c>
      <c r="AH75" s="194">
        <f t="shared" si="20"/>
        <v>1.894</v>
      </c>
      <c r="AI75" s="195">
        <v>0</v>
      </c>
    </row>
    <row r="76" spans="1:35" s="181" customFormat="1" ht="102.75" customHeight="1">
      <c r="A76" s="207" t="s">
        <v>332</v>
      </c>
      <c r="B76" s="209" t="s">
        <v>329</v>
      </c>
      <c r="C76" s="182" t="s">
        <v>397</v>
      </c>
      <c r="D76" s="183">
        <v>2016</v>
      </c>
      <c r="E76" s="183">
        <v>2016</v>
      </c>
      <c r="F76" s="184"/>
      <c r="G76" s="184">
        <v>1.339</v>
      </c>
      <c r="H76" s="191">
        <v>42036</v>
      </c>
      <c r="I76" s="184">
        <v>1.339</v>
      </c>
      <c r="J76" s="186">
        <v>1.339</v>
      </c>
      <c r="K76" s="180">
        <f t="shared" si="17"/>
        <v>1.339</v>
      </c>
      <c r="L76" s="125">
        <v>0</v>
      </c>
      <c r="M76" s="125">
        <v>0</v>
      </c>
      <c r="N76" s="184">
        <v>1.339</v>
      </c>
      <c r="O76" s="192">
        <v>0</v>
      </c>
      <c r="P76" s="178">
        <f t="shared" si="18"/>
        <v>0</v>
      </c>
      <c r="Q76" s="125">
        <v>0</v>
      </c>
      <c r="R76" s="125">
        <v>0</v>
      </c>
      <c r="S76" s="125">
        <v>0</v>
      </c>
      <c r="T76" s="193">
        <v>0</v>
      </c>
      <c r="U76" s="208">
        <v>0</v>
      </c>
      <c r="V76" s="125">
        <v>0</v>
      </c>
      <c r="W76" s="125">
        <v>0</v>
      </c>
      <c r="X76" s="125">
        <v>0</v>
      </c>
      <c r="Y76" s="193">
        <v>0</v>
      </c>
      <c r="Z76" s="208">
        <v>0</v>
      </c>
      <c r="AA76" s="125">
        <v>0</v>
      </c>
      <c r="AB76" s="125">
        <v>0</v>
      </c>
      <c r="AC76" s="125">
        <v>0</v>
      </c>
      <c r="AD76" s="192">
        <v>0</v>
      </c>
      <c r="AE76" s="180">
        <f t="shared" si="19"/>
        <v>1.339</v>
      </c>
      <c r="AF76" s="194">
        <v>0</v>
      </c>
      <c r="AG76" s="194">
        <v>0</v>
      </c>
      <c r="AH76" s="194">
        <f t="shared" si="20"/>
        <v>1.339</v>
      </c>
      <c r="AI76" s="195">
        <v>0</v>
      </c>
    </row>
    <row r="77" spans="1:35" s="181" customFormat="1" ht="120">
      <c r="A77" s="207" t="s">
        <v>332</v>
      </c>
      <c r="B77" s="209" t="s">
        <v>330</v>
      </c>
      <c r="C77" s="182" t="s">
        <v>398</v>
      </c>
      <c r="D77" s="183">
        <v>2016</v>
      </c>
      <c r="E77" s="183">
        <v>2016</v>
      </c>
      <c r="F77" s="184"/>
      <c r="G77" s="184">
        <v>1.298</v>
      </c>
      <c r="H77" s="191">
        <v>42036</v>
      </c>
      <c r="I77" s="184">
        <v>1.298</v>
      </c>
      <c r="J77" s="186">
        <v>1.298</v>
      </c>
      <c r="K77" s="180">
        <f t="shared" si="17"/>
        <v>1.298</v>
      </c>
      <c r="L77" s="125">
        <v>0</v>
      </c>
      <c r="M77" s="125">
        <v>0</v>
      </c>
      <c r="N77" s="184">
        <v>1.298</v>
      </c>
      <c r="O77" s="192">
        <v>0</v>
      </c>
      <c r="P77" s="178">
        <f t="shared" si="18"/>
        <v>0</v>
      </c>
      <c r="Q77" s="125">
        <v>0</v>
      </c>
      <c r="R77" s="125">
        <v>0</v>
      </c>
      <c r="S77" s="125">
        <v>0</v>
      </c>
      <c r="T77" s="193">
        <v>0</v>
      </c>
      <c r="U77" s="208">
        <v>0</v>
      </c>
      <c r="V77" s="125">
        <v>0</v>
      </c>
      <c r="W77" s="125">
        <v>0</v>
      </c>
      <c r="X77" s="125">
        <v>0</v>
      </c>
      <c r="Y77" s="193">
        <v>0</v>
      </c>
      <c r="Z77" s="208">
        <v>0</v>
      </c>
      <c r="AA77" s="125">
        <v>0</v>
      </c>
      <c r="AB77" s="125">
        <v>0</v>
      </c>
      <c r="AC77" s="125">
        <v>0</v>
      </c>
      <c r="AD77" s="192">
        <v>0</v>
      </c>
      <c r="AE77" s="180">
        <f t="shared" si="19"/>
        <v>1.298</v>
      </c>
      <c r="AF77" s="194">
        <v>0</v>
      </c>
      <c r="AG77" s="194">
        <v>0</v>
      </c>
      <c r="AH77" s="194">
        <f t="shared" si="20"/>
        <v>1.298</v>
      </c>
      <c r="AI77" s="195">
        <v>0</v>
      </c>
    </row>
    <row r="78" spans="1:35" s="181" customFormat="1" ht="120">
      <c r="A78" s="207" t="s">
        <v>332</v>
      </c>
      <c r="B78" s="209" t="s">
        <v>335</v>
      </c>
      <c r="C78" s="182" t="s">
        <v>399</v>
      </c>
      <c r="D78" s="183">
        <v>2016</v>
      </c>
      <c r="E78" s="183">
        <v>2016</v>
      </c>
      <c r="F78" s="184"/>
      <c r="G78" s="184">
        <v>1.26</v>
      </c>
      <c r="H78" s="191">
        <v>42036</v>
      </c>
      <c r="I78" s="184">
        <v>1.26</v>
      </c>
      <c r="J78" s="186">
        <v>1.26</v>
      </c>
      <c r="K78" s="180">
        <f t="shared" si="17"/>
        <v>1.26</v>
      </c>
      <c r="L78" s="125">
        <v>0</v>
      </c>
      <c r="M78" s="125">
        <v>0</v>
      </c>
      <c r="N78" s="184">
        <v>1.26</v>
      </c>
      <c r="O78" s="192">
        <v>0</v>
      </c>
      <c r="P78" s="178">
        <f t="shared" si="18"/>
        <v>0</v>
      </c>
      <c r="Q78" s="125">
        <v>0</v>
      </c>
      <c r="R78" s="125">
        <v>0</v>
      </c>
      <c r="S78" s="125">
        <v>0</v>
      </c>
      <c r="T78" s="193">
        <v>0</v>
      </c>
      <c r="U78" s="208">
        <v>0</v>
      </c>
      <c r="V78" s="125">
        <v>0</v>
      </c>
      <c r="W78" s="125">
        <v>0</v>
      </c>
      <c r="X78" s="125">
        <v>0</v>
      </c>
      <c r="Y78" s="193">
        <v>0</v>
      </c>
      <c r="Z78" s="208">
        <v>0</v>
      </c>
      <c r="AA78" s="125">
        <v>0</v>
      </c>
      <c r="AB78" s="125">
        <v>0</v>
      </c>
      <c r="AC78" s="125">
        <v>0</v>
      </c>
      <c r="AD78" s="192">
        <v>0</v>
      </c>
      <c r="AE78" s="180">
        <f t="shared" si="19"/>
        <v>1.26</v>
      </c>
      <c r="AF78" s="194">
        <v>0</v>
      </c>
      <c r="AG78" s="194">
        <v>0</v>
      </c>
      <c r="AH78" s="194">
        <f t="shared" si="20"/>
        <v>1.26</v>
      </c>
      <c r="AI78" s="195">
        <v>0</v>
      </c>
    </row>
    <row r="79" spans="1:35" s="181" customFormat="1" ht="105.75" thickBot="1">
      <c r="A79" s="210" t="s">
        <v>332</v>
      </c>
      <c r="B79" s="211" t="s">
        <v>336</v>
      </c>
      <c r="C79" s="212" t="s">
        <v>400</v>
      </c>
      <c r="D79" s="213">
        <v>2016</v>
      </c>
      <c r="E79" s="213">
        <v>2016</v>
      </c>
      <c r="F79" s="214"/>
      <c r="G79" s="214">
        <v>2.854</v>
      </c>
      <c r="H79" s="215">
        <v>42036</v>
      </c>
      <c r="I79" s="214">
        <v>2.854</v>
      </c>
      <c r="J79" s="216">
        <v>2.854</v>
      </c>
      <c r="K79" s="217">
        <f t="shared" si="17"/>
        <v>2.854</v>
      </c>
      <c r="L79" s="218">
        <v>0</v>
      </c>
      <c r="M79" s="218">
        <v>0</v>
      </c>
      <c r="N79" s="214">
        <v>2.854</v>
      </c>
      <c r="O79" s="219">
        <v>0</v>
      </c>
      <c r="P79" s="220">
        <f t="shared" si="18"/>
        <v>0</v>
      </c>
      <c r="Q79" s="218">
        <v>0</v>
      </c>
      <c r="R79" s="218">
        <v>0</v>
      </c>
      <c r="S79" s="218">
        <v>0</v>
      </c>
      <c r="T79" s="219">
        <v>0</v>
      </c>
      <c r="U79" s="221">
        <v>0</v>
      </c>
      <c r="V79" s="218">
        <v>0</v>
      </c>
      <c r="W79" s="218">
        <v>0</v>
      </c>
      <c r="X79" s="218">
        <v>0</v>
      </c>
      <c r="Y79" s="222">
        <v>0</v>
      </c>
      <c r="Z79" s="221">
        <v>0</v>
      </c>
      <c r="AA79" s="218">
        <v>0</v>
      </c>
      <c r="AB79" s="218">
        <v>0</v>
      </c>
      <c r="AC79" s="218">
        <v>0</v>
      </c>
      <c r="AD79" s="219">
        <v>0</v>
      </c>
      <c r="AE79" s="217">
        <f t="shared" si="19"/>
        <v>2.854</v>
      </c>
      <c r="AF79" s="223">
        <v>0</v>
      </c>
      <c r="AG79" s="223">
        <v>0</v>
      </c>
      <c r="AH79" s="223">
        <f t="shared" si="20"/>
        <v>2.854</v>
      </c>
      <c r="AI79" s="224">
        <v>0</v>
      </c>
    </row>
    <row r="80" spans="2:8" s="138" customFormat="1" ht="15">
      <c r="B80" s="225"/>
      <c r="H80" s="226"/>
    </row>
    <row r="81" spans="2:8" s="138" customFormat="1" ht="15">
      <c r="B81" s="225"/>
      <c r="H81" s="226"/>
    </row>
    <row r="82" spans="2:8" s="138" customFormat="1" ht="15">
      <c r="B82" s="225"/>
      <c r="H82" s="226"/>
    </row>
    <row r="83" spans="2:8" s="138" customFormat="1" ht="15">
      <c r="B83" s="225"/>
      <c r="H83" s="226"/>
    </row>
    <row r="84" spans="2:8" s="138" customFormat="1" ht="15">
      <c r="B84" s="225"/>
      <c r="H84" s="226"/>
    </row>
    <row r="85" spans="2:8" s="138" customFormat="1" ht="15">
      <c r="B85" s="225"/>
      <c r="H85" s="226"/>
    </row>
    <row r="86" spans="2:8" s="138" customFormat="1" ht="15">
      <c r="B86" s="225"/>
      <c r="H86" s="226"/>
    </row>
    <row r="87" spans="2:8" s="138" customFormat="1" ht="15">
      <c r="B87" s="225"/>
      <c r="H87" s="226"/>
    </row>
    <row r="88" spans="2:8" s="138" customFormat="1" ht="15">
      <c r="B88" s="225"/>
      <c r="H88" s="226"/>
    </row>
    <row r="89" spans="2:8" s="138" customFormat="1" ht="15">
      <c r="B89" s="225"/>
      <c r="H89" s="226"/>
    </row>
    <row r="90" spans="2:8" s="138" customFormat="1" ht="15">
      <c r="B90" s="225"/>
      <c r="H90" s="226"/>
    </row>
    <row r="91" spans="2:8" s="138" customFormat="1" ht="15">
      <c r="B91" s="225"/>
      <c r="H91" s="226"/>
    </row>
    <row r="92" spans="2:8" s="138" customFormat="1" ht="15">
      <c r="B92" s="225"/>
      <c r="H92" s="226"/>
    </row>
    <row r="93" spans="2:8" s="138" customFormat="1" ht="15">
      <c r="B93" s="225"/>
      <c r="H93" s="226"/>
    </row>
    <row r="94" spans="2:8" s="138" customFormat="1" ht="15">
      <c r="B94" s="225"/>
      <c r="H94" s="226"/>
    </row>
    <row r="95" spans="2:8" s="138" customFormat="1" ht="15">
      <c r="B95" s="225"/>
      <c r="H95" s="226"/>
    </row>
    <row r="96" spans="2:8" s="138" customFormat="1" ht="15">
      <c r="B96" s="225"/>
      <c r="H96" s="226"/>
    </row>
    <row r="97" spans="2:8" s="138" customFormat="1" ht="15">
      <c r="B97" s="225"/>
      <c r="H97" s="226"/>
    </row>
    <row r="98" spans="2:8" s="138" customFormat="1" ht="15">
      <c r="B98" s="225"/>
      <c r="H98" s="226"/>
    </row>
    <row r="99" spans="2:8" s="138" customFormat="1" ht="15">
      <c r="B99" s="225"/>
      <c r="H99" s="226"/>
    </row>
    <row r="100" spans="2:8" s="138" customFormat="1" ht="15">
      <c r="B100" s="225"/>
      <c r="H100" s="226"/>
    </row>
    <row r="101" spans="2:8" s="138" customFormat="1" ht="15">
      <c r="B101" s="225"/>
      <c r="H101" s="226"/>
    </row>
    <row r="102" spans="2:8" s="138" customFormat="1" ht="15">
      <c r="B102" s="225"/>
      <c r="H102" s="226"/>
    </row>
    <row r="103" spans="2:8" s="138" customFormat="1" ht="15">
      <c r="B103" s="225"/>
      <c r="H103" s="226"/>
    </row>
    <row r="104" spans="2:8" s="138" customFormat="1" ht="15">
      <c r="B104" s="225"/>
      <c r="H104" s="226"/>
    </row>
    <row r="105" spans="2:8" s="138" customFormat="1" ht="15">
      <c r="B105" s="225"/>
      <c r="H105" s="226"/>
    </row>
    <row r="106" spans="2:8" s="138" customFormat="1" ht="15">
      <c r="B106" s="225"/>
      <c r="H106" s="226"/>
    </row>
    <row r="107" spans="2:8" s="138" customFormat="1" ht="15">
      <c r="B107" s="225"/>
      <c r="H107" s="226"/>
    </row>
    <row r="108" spans="2:8" s="138" customFormat="1" ht="15">
      <c r="B108" s="225"/>
      <c r="H108" s="226"/>
    </row>
    <row r="109" spans="2:8" s="138" customFormat="1" ht="15">
      <c r="B109" s="225"/>
      <c r="H109" s="226"/>
    </row>
    <row r="110" spans="2:8" s="138" customFormat="1" ht="15">
      <c r="B110" s="225"/>
      <c r="H110" s="226"/>
    </row>
    <row r="111" spans="2:8" s="138" customFormat="1" ht="15">
      <c r="B111" s="225"/>
      <c r="H111" s="226"/>
    </row>
    <row r="112" spans="2:8" s="138" customFormat="1" ht="15">
      <c r="B112" s="225"/>
      <c r="H112" s="226"/>
    </row>
    <row r="113" spans="2:8" s="138" customFormat="1" ht="15">
      <c r="B113" s="225"/>
      <c r="H113" s="226"/>
    </row>
    <row r="114" spans="2:8" s="138" customFormat="1" ht="15">
      <c r="B114" s="225"/>
      <c r="H114" s="226"/>
    </row>
    <row r="115" spans="2:8" s="138" customFormat="1" ht="15">
      <c r="B115" s="225"/>
      <c r="H115" s="226"/>
    </row>
    <row r="116" spans="2:8" s="138" customFormat="1" ht="15">
      <c r="B116" s="225"/>
      <c r="H116" s="226"/>
    </row>
    <row r="117" spans="2:8" s="138" customFormat="1" ht="15">
      <c r="B117" s="225"/>
      <c r="H117" s="226"/>
    </row>
    <row r="118" spans="2:8" s="138" customFormat="1" ht="15">
      <c r="B118" s="225"/>
      <c r="H118" s="226"/>
    </row>
    <row r="119" spans="2:8" s="138" customFormat="1" ht="15">
      <c r="B119" s="225"/>
      <c r="H119" s="226"/>
    </row>
    <row r="120" spans="2:8" s="138" customFormat="1" ht="15">
      <c r="B120" s="225"/>
      <c r="H120" s="226"/>
    </row>
    <row r="121" spans="2:8" s="138" customFormat="1" ht="15">
      <c r="B121" s="225"/>
      <c r="H121" s="226"/>
    </row>
  </sheetData>
  <sheetProtection/>
  <mergeCells count="15">
    <mergeCell ref="I13:I14"/>
    <mergeCell ref="J13:J14"/>
    <mergeCell ref="F14:H14"/>
    <mergeCell ref="P14:T14"/>
    <mergeCell ref="K14:O14"/>
    <mergeCell ref="K13:AI13"/>
    <mergeCell ref="A13:A15"/>
    <mergeCell ref="B13:B15"/>
    <mergeCell ref="C13:C15"/>
    <mergeCell ref="D13:D15"/>
    <mergeCell ref="E13:E14"/>
    <mergeCell ref="Z14:AD14"/>
    <mergeCell ref="AE14:AI14"/>
    <mergeCell ref="F13:H13"/>
    <mergeCell ref="U14:Y14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R79"/>
  <sheetViews>
    <sheetView zoomScale="75" zoomScaleNormal="75" zoomScalePageLayoutView="0" workbookViewId="0" topLeftCell="C8">
      <selection activeCell="C92" sqref="C92"/>
    </sheetView>
  </sheetViews>
  <sheetFormatPr defaultColWidth="9.140625" defaultRowHeight="15"/>
  <cols>
    <col min="1" max="1" width="9.140625" style="17" customWidth="1"/>
    <col min="2" max="2" width="48.140625" style="17" customWidth="1"/>
    <col min="3" max="5" width="9.140625" style="17" customWidth="1"/>
    <col min="6" max="6" width="12.7109375" style="17" customWidth="1"/>
    <col min="7" max="16384" width="9.140625" style="17" customWidth="1"/>
  </cols>
  <sheetData>
    <row r="1" ht="15">
      <c r="A1" s="17" t="s">
        <v>433</v>
      </c>
    </row>
    <row r="2" ht="15">
      <c r="A2" s="17" t="s">
        <v>434</v>
      </c>
    </row>
    <row r="3" ht="15">
      <c r="A3" s="145" t="s">
        <v>435</v>
      </c>
    </row>
    <row r="5" ht="15">
      <c r="A5" s="17" t="s">
        <v>0</v>
      </c>
    </row>
    <row r="7" ht="15">
      <c r="A7" s="17" t="s">
        <v>23</v>
      </c>
    </row>
    <row r="8" ht="15">
      <c r="A8" s="17" t="s">
        <v>2</v>
      </c>
    </row>
    <row r="10" spans="1:2" ht="15">
      <c r="A10" s="20" t="s">
        <v>279</v>
      </c>
      <c r="B10" s="18"/>
    </row>
    <row r="11" ht="15">
      <c r="A11" s="17" t="s">
        <v>3</v>
      </c>
    </row>
    <row r="12" ht="15.75" thickBot="1"/>
    <row r="13" spans="1:18" ht="299.25" customHeight="1" thickBot="1">
      <c r="A13" s="434" t="s">
        <v>4</v>
      </c>
      <c r="B13" s="434" t="s">
        <v>24</v>
      </c>
      <c r="C13" s="434" t="s">
        <v>6</v>
      </c>
      <c r="D13" s="434" t="s">
        <v>7</v>
      </c>
      <c r="E13" s="434" t="s">
        <v>8</v>
      </c>
      <c r="F13" s="434" t="s">
        <v>25</v>
      </c>
      <c r="G13" s="444" t="s">
        <v>26</v>
      </c>
      <c r="H13" s="432"/>
      <c r="I13" s="432"/>
      <c r="J13" s="432"/>
      <c r="K13" s="433"/>
      <c r="L13" s="447" t="s">
        <v>27</v>
      </c>
      <c r="M13" s="448"/>
      <c r="N13" s="444"/>
      <c r="O13" s="432"/>
      <c r="P13" s="432"/>
      <c r="Q13" s="432"/>
      <c r="R13" s="433"/>
    </row>
    <row r="14" spans="1:18" ht="15.75" thickBot="1">
      <c r="A14" s="435"/>
      <c r="B14" s="435"/>
      <c r="C14" s="435"/>
      <c r="D14" s="435"/>
      <c r="E14" s="436"/>
      <c r="F14" s="436"/>
      <c r="G14" s="444" t="s">
        <v>13</v>
      </c>
      <c r="H14" s="432"/>
      <c r="I14" s="432"/>
      <c r="J14" s="432"/>
      <c r="K14" s="433"/>
      <c r="L14" s="449" t="s">
        <v>345</v>
      </c>
      <c r="M14" s="450"/>
      <c r="N14" s="242">
        <v>2016</v>
      </c>
      <c r="O14" s="31">
        <v>2017</v>
      </c>
      <c r="P14" s="31">
        <v>2018</v>
      </c>
      <c r="Q14" s="31">
        <v>2019</v>
      </c>
      <c r="R14" s="434" t="s">
        <v>14</v>
      </c>
    </row>
    <row r="15" spans="1:18" ht="120.75" thickBot="1">
      <c r="A15" s="436"/>
      <c r="B15" s="436"/>
      <c r="C15" s="436"/>
      <c r="D15" s="436"/>
      <c r="E15" s="21" t="s">
        <v>13</v>
      </c>
      <c r="F15" s="21" t="s">
        <v>13</v>
      </c>
      <c r="G15" s="21" t="s">
        <v>28</v>
      </c>
      <c r="H15" s="21" t="s">
        <v>29</v>
      </c>
      <c r="I15" s="21" t="s">
        <v>30</v>
      </c>
      <c r="J15" s="21" t="s">
        <v>31</v>
      </c>
      <c r="K15" s="21" t="s">
        <v>32</v>
      </c>
      <c r="L15" s="21" t="s">
        <v>33</v>
      </c>
      <c r="M15" s="21" t="s">
        <v>34</v>
      </c>
      <c r="N15" s="21" t="s">
        <v>35</v>
      </c>
      <c r="O15" s="21" t="s">
        <v>35</v>
      </c>
      <c r="P15" s="21" t="s">
        <v>35</v>
      </c>
      <c r="Q15" s="21" t="s">
        <v>35</v>
      </c>
      <c r="R15" s="436"/>
    </row>
    <row r="16" spans="1:18" ht="15.75" thickBot="1">
      <c r="A16" s="22">
        <v>1</v>
      </c>
      <c r="B16" s="21">
        <v>2</v>
      </c>
      <c r="C16" s="21">
        <v>3</v>
      </c>
      <c r="D16" s="21">
        <v>4</v>
      </c>
      <c r="E16" s="21">
        <v>5</v>
      </c>
      <c r="F16" s="21">
        <v>6</v>
      </c>
      <c r="G16" s="21">
        <v>7</v>
      </c>
      <c r="H16" s="21">
        <v>8</v>
      </c>
      <c r="I16" s="21">
        <v>9</v>
      </c>
      <c r="J16" s="21">
        <v>10</v>
      </c>
      <c r="K16" s="21">
        <v>11</v>
      </c>
      <c r="L16" s="67">
        <v>12</v>
      </c>
      <c r="M16" s="35">
        <v>13</v>
      </c>
      <c r="N16" s="44" t="s">
        <v>148</v>
      </c>
      <c r="O16" s="24" t="s">
        <v>149</v>
      </c>
      <c r="P16" s="69" t="s">
        <v>150</v>
      </c>
      <c r="Q16" s="69" t="s">
        <v>402</v>
      </c>
      <c r="R16" s="66">
        <v>15</v>
      </c>
    </row>
    <row r="17" spans="1:18" s="138" customFormat="1" ht="28.5">
      <c r="A17" s="170" t="s">
        <v>134</v>
      </c>
      <c r="B17" s="171" t="s">
        <v>135</v>
      </c>
      <c r="C17" s="172"/>
      <c r="D17" s="173"/>
      <c r="E17" s="173"/>
      <c r="F17" s="139">
        <v>86.46</v>
      </c>
      <c r="G17" s="175">
        <f>H17+I17+J17+K17</f>
        <v>86.46000000000001</v>
      </c>
      <c r="H17" s="176">
        <f>H19+H18+H65</f>
        <v>4.915999999999998</v>
      </c>
      <c r="I17" s="176">
        <f>I19+I18+I65</f>
        <v>17.130999999999993</v>
      </c>
      <c r="J17" s="176">
        <f>J19+J18+J65</f>
        <v>64.41300000000001</v>
      </c>
      <c r="K17" s="177">
        <f>K19+K18+K65</f>
        <v>0</v>
      </c>
      <c r="L17" s="227">
        <v>0</v>
      </c>
      <c r="M17" s="228">
        <v>21.537</v>
      </c>
      <c r="N17" s="229">
        <f>N19+N18+N65</f>
        <v>21.537</v>
      </c>
      <c r="O17" s="230">
        <f>O19+O18+O65</f>
        <v>20.74799999999999</v>
      </c>
      <c r="P17" s="176">
        <f>P19+P18+P65</f>
        <v>22.904</v>
      </c>
      <c r="Q17" s="176">
        <f>Q19+Q18+Q65</f>
        <v>21.270999999999994</v>
      </c>
      <c r="R17" s="228">
        <f>SUM(N17:Q17)</f>
        <v>86.45999999999998</v>
      </c>
    </row>
    <row r="18" spans="1:18" s="138" customFormat="1" ht="15">
      <c r="A18" s="170" t="s">
        <v>136</v>
      </c>
      <c r="B18" s="171" t="s">
        <v>137</v>
      </c>
      <c r="C18" s="172"/>
      <c r="D18" s="173"/>
      <c r="E18" s="173"/>
      <c r="F18" s="139"/>
      <c r="G18" s="180">
        <f aca="true" t="shared" si="0" ref="G18:G79">H18+I18+J18+K18</f>
        <v>0</v>
      </c>
      <c r="H18" s="63"/>
      <c r="I18" s="63"/>
      <c r="J18" s="63"/>
      <c r="K18" s="65"/>
      <c r="L18" s="231"/>
      <c r="M18" s="232"/>
      <c r="N18" s="203"/>
      <c r="O18" s="63"/>
      <c r="P18" s="63"/>
      <c r="Q18" s="63"/>
      <c r="R18" s="232"/>
    </row>
    <row r="19" spans="1:18" s="138" customFormat="1" ht="28.5">
      <c r="A19" s="170" t="s">
        <v>138</v>
      </c>
      <c r="B19" s="171" t="s">
        <v>139</v>
      </c>
      <c r="C19" s="172"/>
      <c r="D19" s="173"/>
      <c r="E19" s="173"/>
      <c r="F19" s="139">
        <v>70.363</v>
      </c>
      <c r="G19" s="180">
        <f t="shared" si="0"/>
        <v>70.363</v>
      </c>
      <c r="H19" s="63">
        <f aca="true" t="shared" si="1" ref="H19:I21">H20</f>
        <v>3.934999999999998</v>
      </c>
      <c r="I19" s="63">
        <f t="shared" si="1"/>
        <v>14.973999999999993</v>
      </c>
      <c r="J19" s="63">
        <f aca="true" t="shared" si="2" ref="J19:K21">J20</f>
        <v>51.454000000000015</v>
      </c>
      <c r="K19" s="65">
        <f t="shared" si="2"/>
        <v>0</v>
      </c>
      <c r="L19" s="231">
        <v>0</v>
      </c>
      <c r="M19" s="232">
        <v>5.44</v>
      </c>
      <c r="N19" s="203">
        <f aca="true" t="shared" si="3" ref="N19:Q21">N20</f>
        <v>5.4399999999999995</v>
      </c>
      <c r="O19" s="63">
        <f t="shared" si="3"/>
        <v>20.74799999999999</v>
      </c>
      <c r="P19" s="63">
        <f t="shared" si="3"/>
        <v>22.904</v>
      </c>
      <c r="Q19" s="63">
        <f t="shared" si="3"/>
        <v>21.270999999999994</v>
      </c>
      <c r="R19" s="232">
        <f aca="true" t="shared" si="4" ref="R19:R79">SUM(N19:Q19)</f>
        <v>70.36299999999997</v>
      </c>
    </row>
    <row r="20" spans="1:18" s="138" customFormat="1" ht="28.5">
      <c r="A20" s="170" t="s">
        <v>140</v>
      </c>
      <c r="B20" s="171" t="s">
        <v>141</v>
      </c>
      <c r="C20" s="182"/>
      <c r="D20" s="183"/>
      <c r="E20" s="183"/>
      <c r="F20" s="139">
        <v>70.363</v>
      </c>
      <c r="G20" s="180">
        <f t="shared" si="0"/>
        <v>70.363</v>
      </c>
      <c r="H20" s="184">
        <f t="shared" si="1"/>
        <v>3.934999999999998</v>
      </c>
      <c r="I20" s="184">
        <f t="shared" si="1"/>
        <v>14.973999999999993</v>
      </c>
      <c r="J20" s="184">
        <f t="shared" si="2"/>
        <v>51.454000000000015</v>
      </c>
      <c r="K20" s="186">
        <f t="shared" si="2"/>
        <v>0</v>
      </c>
      <c r="L20" s="233">
        <v>0</v>
      </c>
      <c r="M20" s="234">
        <v>5.44</v>
      </c>
      <c r="N20" s="235">
        <f t="shared" si="3"/>
        <v>5.4399999999999995</v>
      </c>
      <c r="O20" s="184">
        <f t="shared" si="3"/>
        <v>20.74799999999999</v>
      </c>
      <c r="P20" s="184">
        <f t="shared" si="3"/>
        <v>22.904</v>
      </c>
      <c r="Q20" s="184">
        <f t="shared" si="3"/>
        <v>21.270999999999994</v>
      </c>
      <c r="R20" s="232">
        <f t="shared" si="4"/>
        <v>70.36299999999997</v>
      </c>
    </row>
    <row r="21" spans="1:18" s="138" customFormat="1" ht="57">
      <c r="A21" s="170" t="s">
        <v>142</v>
      </c>
      <c r="B21" s="171" t="s">
        <v>143</v>
      </c>
      <c r="C21" s="182"/>
      <c r="D21" s="183"/>
      <c r="E21" s="183"/>
      <c r="F21" s="139">
        <v>70.363</v>
      </c>
      <c r="G21" s="180">
        <f t="shared" si="0"/>
        <v>70.363</v>
      </c>
      <c r="H21" s="184">
        <f t="shared" si="1"/>
        <v>3.934999999999998</v>
      </c>
      <c r="I21" s="184">
        <f t="shared" si="1"/>
        <v>14.973999999999993</v>
      </c>
      <c r="J21" s="184">
        <f t="shared" si="2"/>
        <v>51.454000000000015</v>
      </c>
      <c r="K21" s="186">
        <f t="shared" si="2"/>
        <v>0</v>
      </c>
      <c r="L21" s="233">
        <v>0</v>
      </c>
      <c r="M21" s="234">
        <v>5.44</v>
      </c>
      <c r="N21" s="235">
        <f t="shared" si="3"/>
        <v>5.4399999999999995</v>
      </c>
      <c r="O21" s="184">
        <f t="shared" si="3"/>
        <v>20.74799999999999</v>
      </c>
      <c r="P21" s="184">
        <f t="shared" si="3"/>
        <v>22.904</v>
      </c>
      <c r="Q21" s="184">
        <f t="shared" si="3"/>
        <v>21.270999999999994</v>
      </c>
      <c r="R21" s="232">
        <f t="shared" si="4"/>
        <v>70.36299999999997</v>
      </c>
    </row>
    <row r="22" spans="1:18" s="138" customFormat="1" ht="28.5">
      <c r="A22" s="170" t="s">
        <v>98</v>
      </c>
      <c r="B22" s="171" t="s">
        <v>144</v>
      </c>
      <c r="C22" s="182"/>
      <c r="D22" s="183"/>
      <c r="E22" s="183"/>
      <c r="F22" s="139">
        <v>70.363</v>
      </c>
      <c r="G22" s="180">
        <f t="shared" si="0"/>
        <v>70.363</v>
      </c>
      <c r="H22" s="184">
        <f>H23+H24+H25+H26+H27+H28+H29+H30+H31+H32+H33+H34+H35+H36+H37+H38+H39+H40+H41+H42+H43+H44+H45+H46+H47+H48+H49+H50+H51+H52+H53+H54+H55+H56+H57+H58+H59+H60+H61+H62+H63+H64</f>
        <v>3.934999999999998</v>
      </c>
      <c r="I22" s="184">
        <f>I23+I24+I25+I26+I27+I28+I29+I30+I31+I32+I33+I34+I35+I36+I37+I38+I39+I40+I41+I42+I43+I44+I45+I46+I47+I48+I49+I50+I51+I52+I53+I54+I55+I56+I57+I58+I59+I60+I61+I62+I63+I64</f>
        <v>14.973999999999993</v>
      </c>
      <c r="J22" s="184">
        <f>J23+J24+J25+J26+J27+J28+J29+J30+J31+J32+J33+J34+J35+J36+J37+J38+J39+J40+J41+J42+J43+J44+J45+J46+J47+J48+J49+J50+J51+J52+J53+J54+J55+J56+J57+J58+J59+J60+J61+J62+J63+J64</f>
        <v>51.454000000000015</v>
      </c>
      <c r="K22" s="186">
        <f>K23+K24+K25+K26+K27+K28+K29+K30+K31+K32+K33+K34+K35+K36+K37+K38+K39+K40+K41+K42+K43+K44+K45+K46+K47+K48+K49+K50+K51+K52+K53+K54+K55+K56+K57+K58+K59+K60+K61+K62+K63+K64</f>
        <v>0</v>
      </c>
      <c r="L22" s="233">
        <v>0</v>
      </c>
      <c r="M22" s="234">
        <v>5.44</v>
      </c>
      <c r="N22" s="235">
        <f>N23+N24+N25+N26+N27+N28+N29+N30+N31+N32+N33+N34+N35+N36+N37+N38+N39+N40+N41+N42+N43+N44+N45+N46+N47+N48+N49+N50+N51+N52+N53+N54+N55+N56+N57+N58+N59+N60+N61+N62+N63+N64</f>
        <v>5.4399999999999995</v>
      </c>
      <c r="O22" s="184">
        <f>O23+O24+O25+O26+O27+O28+O29+O30+O31+O32+O33+O34+O35+O36+O37+O38+O39+O40+O41+O42+O43+O44+O45+O46+O47+O48+O49+O50+O51+O52+O53+O54+O55+O56+O57+O58+O59+O60+O61+O62+O63+O64</f>
        <v>20.74799999999999</v>
      </c>
      <c r="P22" s="184">
        <f>P23+P24+P25+P26+P27+P28+P29+P30+P31+P32+P33+P34+P35+P36+P37+P38+P39+P40+P41+P42+P43+P44+P45+P46+P47+P48+P49+P50+P51+P52+P53+P54+P55+P56+P57+P58+P59+P60+P61+P62+P63+P64</f>
        <v>22.904</v>
      </c>
      <c r="Q22" s="184">
        <f>Q23+Q24+Q25+Q26+Q27+Q28+Q29+Q30+Q31+Q32+Q33+Q34+Q35+Q36+Q37+Q38+Q39+Q40+Q41+Q42+Q43+Q44+Q45+Q46+Q47+Q48+Q49+Q50+Q51+Q52+Q53+Q54+Q55+Q56+Q57+Q58+Q59+Q60+Q61+Q62+Q63+Q64</f>
        <v>21.270999999999994</v>
      </c>
      <c r="R22" s="232">
        <f t="shared" si="4"/>
        <v>70.36299999999997</v>
      </c>
    </row>
    <row r="23" spans="1:18" s="138" customFormat="1" ht="75">
      <c r="A23" s="188" t="s">
        <v>98</v>
      </c>
      <c r="B23" s="189" t="s">
        <v>316</v>
      </c>
      <c r="C23" s="182" t="s">
        <v>346</v>
      </c>
      <c r="D23" s="190">
        <v>2016</v>
      </c>
      <c r="E23" s="190">
        <v>2016</v>
      </c>
      <c r="F23" s="139">
        <v>1.02</v>
      </c>
      <c r="G23" s="180">
        <f t="shared" si="0"/>
        <v>1.02</v>
      </c>
      <c r="H23" s="125">
        <v>0.07</v>
      </c>
      <c r="I23" s="125">
        <v>0.145</v>
      </c>
      <c r="J23" s="184">
        <v>0.805</v>
      </c>
      <c r="K23" s="192">
        <v>0</v>
      </c>
      <c r="L23" s="208">
        <v>0</v>
      </c>
      <c r="M23" s="192">
        <v>1.02</v>
      </c>
      <c r="N23" s="236">
        <f>G23</f>
        <v>1.02</v>
      </c>
      <c r="O23" s="125">
        <v>0</v>
      </c>
      <c r="P23" s="125">
        <v>0</v>
      </c>
      <c r="Q23" s="125">
        <v>0</v>
      </c>
      <c r="R23" s="232">
        <f t="shared" si="4"/>
        <v>1.02</v>
      </c>
    </row>
    <row r="24" spans="1:18" s="138" customFormat="1" ht="90">
      <c r="A24" s="188" t="s">
        <v>98</v>
      </c>
      <c r="B24" s="189" t="s">
        <v>317</v>
      </c>
      <c r="C24" s="182" t="s">
        <v>347</v>
      </c>
      <c r="D24" s="190">
        <v>2016</v>
      </c>
      <c r="E24" s="190">
        <v>2016</v>
      </c>
      <c r="F24" s="139">
        <v>1.0739999999999998</v>
      </c>
      <c r="G24" s="180">
        <f t="shared" si="0"/>
        <v>1.0739999999999998</v>
      </c>
      <c r="H24" s="125">
        <v>0.071</v>
      </c>
      <c r="I24" s="125">
        <v>0.148</v>
      </c>
      <c r="J24" s="184">
        <v>0.855</v>
      </c>
      <c r="K24" s="192">
        <v>0</v>
      </c>
      <c r="L24" s="208">
        <v>0</v>
      </c>
      <c r="M24" s="192">
        <v>1.0739999999999998</v>
      </c>
      <c r="N24" s="236">
        <f>G24</f>
        <v>1.0739999999999998</v>
      </c>
      <c r="O24" s="125">
        <v>0</v>
      </c>
      <c r="P24" s="125">
        <v>0</v>
      </c>
      <c r="Q24" s="125">
        <v>0</v>
      </c>
      <c r="R24" s="232">
        <f t="shared" si="4"/>
        <v>1.0739999999999998</v>
      </c>
    </row>
    <row r="25" spans="1:18" s="138" customFormat="1" ht="105">
      <c r="A25" s="188" t="s">
        <v>98</v>
      </c>
      <c r="B25" s="189" t="s">
        <v>318</v>
      </c>
      <c r="C25" s="182" t="s">
        <v>348</v>
      </c>
      <c r="D25" s="190">
        <v>2016</v>
      </c>
      <c r="E25" s="190">
        <v>2016</v>
      </c>
      <c r="F25" s="139">
        <v>1.1829999999999998</v>
      </c>
      <c r="G25" s="180">
        <f t="shared" si="0"/>
        <v>1.1829999999999998</v>
      </c>
      <c r="H25" s="125">
        <v>0.071</v>
      </c>
      <c r="I25" s="125">
        <v>0.15</v>
      </c>
      <c r="J25" s="184">
        <v>0.962</v>
      </c>
      <c r="K25" s="192">
        <v>0</v>
      </c>
      <c r="L25" s="208">
        <v>0</v>
      </c>
      <c r="M25" s="192">
        <v>1.1829999999999998</v>
      </c>
      <c r="N25" s="236">
        <f>G25</f>
        <v>1.1829999999999998</v>
      </c>
      <c r="O25" s="125">
        <v>0</v>
      </c>
      <c r="P25" s="125">
        <v>0</v>
      </c>
      <c r="Q25" s="125">
        <v>0</v>
      </c>
      <c r="R25" s="232">
        <f t="shared" si="4"/>
        <v>1.1829999999999998</v>
      </c>
    </row>
    <row r="26" spans="1:18" s="138" customFormat="1" ht="105">
      <c r="A26" s="188" t="s">
        <v>98</v>
      </c>
      <c r="B26" s="189" t="s">
        <v>319</v>
      </c>
      <c r="C26" s="182" t="s">
        <v>349</v>
      </c>
      <c r="D26" s="190">
        <v>2016</v>
      </c>
      <c r="E26" s="190">
        <v>2016</v>
      </c>
      <c r="F26" s="139">
        <v>1.057</v>
      </c>
      <c r="G26" s="180">
        <f t="shared" si="0"/>
        <v>1.057</v>
      </c>
      <c r="H26" s="125">
        <v>0.07</v>
      </c>
      <c r="I26" s="125">
        <v>0.15</v>
      </c>
      <c r="J26" s="184">
        <v>0.837</v>
      </c>
      <c r="K26" s="192">
        <v>0</v>
      </c>
      <c r="L26" s="208">
        <v>0</v>
      </c>
      <c r="M26" s="192">
        <v>1.057</v>
      </c>
      <c r="N26" s="236">
        <f>G26</f>
        <v>1.057</v>
      </c>
      <c r="O26" s="125">
        <v>0</v>
      </c>
      <c r="P26" s="125">
        <v>0</v>
      </c>
      <c r="Q26" s="125">
        <v>0</v>
      </c>
      <c r="R26" s="232">
        <f t="shared" si="4"/>
        <v>1.057</v>
      </c>
    </row>
    <row r="27" spans="1:18" s="138" customFormat="1" ht="90">
      <c r="A27" s="188" t="s">
        <v>98</v>
      </c>
      <c r="B27" s="189" t="s">
        <v>320</v>
      </c>
      <c r="C27" s="182" t="s">
        <v>350</v>
      </c>
      <c r="D27" s="190">
        <v>2016</v>
      </c>
      <c r="E27" s="190">
        <v>2016</v>
      </c>
      <c r="F27" s="139">
        <v>1.1059999999999999</v>
      </c>
      <c r="G27" s="180">
        <f t="shared" si="0"/>
        <v>1.1059999999999999</v>
      </c>
      <c r="H27" s="125">
        <v>0.071</v>
      </c>
      <c r="I27" s="125">
        <v>0.151</v>
      </c>
      <c r="J27" s="184">
        <v>0.884</v>
      </c>
      <c r="K27" s="192">
        <v>0</v>
      </c>
      <c r="L27" s="208">
        <v>0</v>
      </c>
      <c r="M27" s="192">
        <v>1.1059999999999999</v>
      </c>
      <c r="N27" s="236">
        <f>G27</f>
        <v>1.1059999999999999</v>
      </c>
      <c r="O27" s="125">
        <v>0</v>
      </c>
      <c r="P27" s="125">
        <v>0</v>
      </c>
      <c r="Q27" s="125">
        <v>0</v>
      </c>
      <c r="R27" s="232">
        <f t="shared" si="4"/>
        <v>1.1059999999999999</v>
      </c>
    </row>
    <row r="28" spans="1:18" s="138" customFormat="1" ht="90">
      <c r="A28" s="188" t="s">
        <v>98</v>
      </c>
      <c r="B28" s="196" t="s">
        <v>280</v>
      </c>
      <c r="C28" s="182" t="s">
        <v>351</v>
      </c>
      <c r="D28" s="190">
        <v>2017</v>
      </c>
      <c r="E28" s="190">
        <v>2017</v>
      </c>
      <c r="F28" s="139">
        <v>1.072</v>
      </c>
      <c r="G28" s="180">
        <v>1.072</v>
      </c>
      <c r="H28" s="125">
        <v>0.074</v>
      </c>
      <c r="I28" s="125">
        <v>0.152</v>
      </c>
      <c r="J28" s="125">
        <v>0.846</v>
      </c>
      <c r="K28" s="192">
        <v>0</v>
      </c>
      <c r="L28" s="208">
        <v>0</v>
      </c>
      <c r="M28" s="192">
        <v>0</v>
      </c>
      <c r="N28" s="237">
        <v>0</v>
      </c>
      <c r="O28" s="63">
        <f>G28</f>
        <v>1.072</v>
      </c>
      <c r="P28" s="125">
        <v>0</v>
      </c>
      <c r="Q28" s="125">
        <v>0</v>
      </c>
      <c r="R28" s="232">
        <f t="shared" si="4"/>
        <v>1.072</v>
      </c>
    </row>
    <row r="29" spans="1:18" s="138" customFormat="1" ht="90">
      <c r="A29" s="188" t="s">
        <v>98</v>
      </c>
      <c r="B29" s="196" t="s">
        <v>281</v>
      </c>
      <c r="C29" s="182" t="s">
        <v>352</v>
      </c>
      <c r="D29" s="190">
        <v>2017</v>
      </c>
      <c r="E29" s="190">
        <v>2017</v>
      </c>
      <c r="F29" s="139">
        <v>1.072</v>
      </c>
      <c r="G29" s="180">
        <v>1.072</v>
      </c>
      <c r="H29" s="125">
        <v>0.074</v>
      </c>
      <c r="I29" s="125">
        <v>0.152</v>
      </c>
      <c r="J29" s="125">
        <v>0.846</v>
      </c>
      <c r="K29" s="192">
        <v>0</v>
      </c>
      <c r="L29" s="208">
        <v>0</v>
      </c>
      <c r="M29" s="192">
        <v>0</v>
      </c>
      <c r="N29" s="237">
        <v>0</v>
      </c>
      <c r="O29" s="63">
        <f aca="true" t="shared" si="5" ref="O29:O46">G29</f>
        <v>1.072</v>
      </c>
      <c r="P29" s="125">
        <v>0</v>
      </c>
      <c r="Q29" s="125">
        <v>0</v>
      </c>
      <c r="R29" s="232">
        <f t="shared" si="4"/>
        <v>1.072</v>
      </c>
    </row>
    <row r="30" spans="1:18" s="138" customFormat="1" ht="75">
      <c r="A30" s="188" t="s">
        <v>98</v>
      </c>
      <c r="B30" s="196" t="s">
        <v>282</v>
      </c>
      <c r="C30" s="182" t="s">
        <v>353</v>
      </c>
      <c r="D30" s="190">
        <v>2017</v>
      </c>
      <c r="E30" s="190">
        <v>2017</v>
      </c>
      <c r="F30" s="139">
        <v>1.072</v>
      </c>
      <c r="G30" s="180">
        <v>1.072</v>
      </c>
      <c r="H30" s="125">
        <v>0.074</v>
      </c>
      <c r="I30" s="125">
        <v>0.152</v>
      </c>
      <c r="J30" s="125">
        <v>0.846</v>
      </c>
      <c r="K30" s="192">
        <v>0</v>
      </c>
      <c r="L30" s="208">
        <v>0</v>
      </c>
      <c r="M30" s="192">
        <v>0</v>
      </c>
      <c r="N30" s="237">
        <v>0</v>
      </c>
      <c r="O30" s="63">
        <f t="shared" si="5"/>
        <v>1.072</v>
      </c>
      <c r="P30" s="125">
        <v>0</v>
      </c>
      <c r="Q30" s="125">
        <v>0</v>
      </c>
      <c r="R30" s="232">
        <f t="shared" si="4"/>
        <v>1.072</v>
      </c>
    </row>
    <row r="31" spans="1:18" s="138" customFormat="1" ht="90">
      <c r="A31" s="188" t="s">
        <v>98</v>
      </c>
      <c r="B31" s="196" t="s">
        <v>401</v>
      </c>
      <c r="C31" s="182" t="s">
        <v>354</v>
      </c>
      <c r="D31" s="190">
        <v>2017</v>
      </c>
      <c r="E31" s="190">
        <v>2017</v>
      </c>
      <c r="F31" s="139">
        <v>1.2429999999999999</v>
      </c>
      <c r="G31" s="180">
        <v>1.2429999999999999</v>
      </c>
      <c r="H31" s="125">
        <v>0.074</v>
      </c>
      <c r="I31" s="125">
        <v>0.158</v>
      </c>
      <c r="J31" s="125">
        <v>1.011</v>
      </c>
      <c r="K31" s="192">
        <v>0</v>
      </c>
      <c r="L31" s="208">
        <v>0</v>
      </c>
      <c r="M31" s="192">
        <v>0</v>
      </c>
      <c r="N31" s="237">
        <v>0</v>
      </c>
      <c r="O31" s="63">
        <f t="shared" si="5"/>
        <v>1.2429999999999999</v>
      </c>
      <c r="P31" s="125">
        <v>0</v>
      </c>
      <c r="Q31" s="125">
        <v>0</v>
      </c>
      <c r="R31" s="232">
        <f t="shared" si="4"/>
        <v>1.2429999999999999</v>
      </c>
    </row>
    <row r="32" spans="1:18" s="138" customFormat="1" ht="90">
      <c r="A32" s="188" t="s">
        <v>98</v>
      </c>
      <c r="B32" s="196" t="s">
        <v>283</v>
      </c>
      <c r="C32" s="182" t="s">
        <v>355</v>
      </c>
      <c r="D32" s="190">
        <v>2017</v>
      </c>
      <c r="E32" s="190">
        <v>2017</v>
      </c>
      <c r="F32" s="139">
        <v>1.072</v>
      </c>
      <c r="G32" s="180">
        <v>1.072</v>
      </c>
      <c r="H32" s="125">
        <v>0.074</v>
      </c>
      <c r="I32" s="125">
        <v>0.152</v>
      </c>
      <c r="J32" s="125">
        <v>0.846</v>
      </c>
      <c r="K32" s="192">
        <v>0</v>
      </c>
      <c r="L32" s="208">
        <v>0</v>
      </c>
      <c r="M32" s="192">
        <v>0</v>
      </c>
      <c r="N32" s="237">
        <v>0</v>
      </c>
      <c r="O32" s="63">
        <f t="shared" si="5"/>
        <v>1.072</v>
      </c>
      <c r="P32" s="125">
        <v>0</v>
      </c>
      <c r="Q32" s="125">
        <v>0</v>
      </c>
      <c r="R32" s="232">
        <f t="shared" si="4"/>
        <v>1.072</v>
      </c>
    </row>
    <row r="33" spans="1:18" s="138" customFormat="1" ht="90">
      <c r="A33" s="188" t="s">
        <v>98</v>
      </c>
      <c r="B33" s="196" t="s">
        <v>284</v>
      </c>
      <c r="C33" s="182" t="s">
        <v>356</v>
      </c>
      <c r="D33" s="190">
        <v>2017</v>
      </c>
      <c r="E33" s="190">
        <v>2017</v>
      </c>
      <c r="F33" s="139">
        <v>1.072</v>
      </c>
      <c r="G33" s="180">
        <v>1.072</v>
      </c>
      <c r="H33" s="125">
        <v>0.074</v>
      </c>
      <c r="I33" s="125">
        <v>0.152</v>
      </c>
      <c r="J33" s="125">
        <v>0.846</v>
      </c>
      <c r="K33" s="192">
        <v>0</v>
      </c>
      <c r="L33" s="208">
        <v>0</v>
      </c>
      <c r="M33" s="192">
        <v>0</v>
      </c>
      <c r="N33" s="237">
        <v>0</v>
      </c>
      <c r="O33" s="63">
        <f t="shared" si="5"/>
        <v>1.072</v>
      </c>
      <c r="P33" s="125">
        <v>0</v>
      </c>
      <c r="Q33" s="125">
        <v>0</v>
      </c>
      <c r="R33" s="232">
        <f t="shared" si="4"/>
        <v>1.072</v>
      </c>
    </row>
    <row r="34" spans="1:18" s="138" customFormat="1" ht="90">
      <c r="A34" s="188" t="s">
        <v>98</v>
      </c>
      <c r="B34" s="196" t="s">
        <v>285</v>
      </c>
      <c r="C34" s="182" t="s">
        <v>357</v>
      </c>
      <c r="D34" s="190">
        <v>2017</v>
      </c>
      <c r="E34" s="190">
        <v>2017</v>
      </c>
      <c r="F34" s="139">
        <v>1.072</v>
      </c>
      <c r="G34" s="180">
        <v>1.072</v>
      </c>
      <c r="H34" s="125">
        <v>0.074</v>
      </c>
      <c r="I34" s="125">
        <v>0.152</v>
      </c>
      <c r="J34" s="125">
        <v>0.846</v>
      </c>
      <c r="K34" s="192">
        <v>0</v>
      </c>
      <c r="L34" s="208">
        <v>0</v>
      </c>
      <c r="M34" s="192">
        <v>0</v>
      </c>
      <c r="N34" s="237">
        <v>0</v>
      </c>
      <c r="O34" s="63">
        <f t="shared" si="5"/>
        <v>1.072</v>
      </c>
      <c r="P34" s="125">
        <v>0</v>
      </c>
      <c r="Q34" s="125">
        <v>0</v>
      </c>
      <c r="R34" s="232">
        <f t="shared" si="4"/>
        <v>1.072</v>
      </c>
    </row>
    <row r="35" spans="1:18" s="138" customFormat="1" ht="90">
      <c r="A35" s="188" t="s">
        <v>98</v>
      </c>
      <c r="B35" s="196" t="s">
        <v>286</v>
      </c>
      <c r="C35" s="182" t="s">
        <v>358</v>
      </c>
      <c r="D35" s="190">
        <v>2017</v>
      </c>
      <c r="E35" s="190">
        <v>2017</v>
      </c>
      <c r="F35" s="139">
        <v>1.072</v>
      </c>
      <c r="G35" s="180">
        <v>1.072</v>
      </c>
      <c r="H35" s="125">
        <v>0.074</v>
      </c>
      <c r="I35" s="125">
        <v>0.152</v>
      </c>
      <c r="J35" s="125">
        <v>0.846</v>
      </c>
      <c r="K35" s="192">
        <v>0</v>
      </c>
      <c r="L35" s="208">
        <v>0</v>
      </c>
      <c r="M35" s="192">
        <v>0</v>
      </c>
      <c r="N35" s="237">
        <v>0</v>
      </c>
      <c r="O35" s="63">
        <f t="shared" si="5"/>
        <v>1.072</v>
      </c>
      <c r="P35" s="125">
        <v>0</v>
      </c>
      <c r="Q35" s="125">
        <v>0</v>
      </c>
      <c r="R35" s="232">
        <f t="shared" si="4"/>
        <v>1.072</v>
      </c>
    </row>
    <row r="36" spans="1:18" s="138" customFormat="1" ht="75">
      <c r="A36" s="188" t="s">
        <v>98</v>
      </c>
      <c r="B36" s="196" t="s">
        <v>287</v>
      </c>
      <c r="C36" s="182" t="s">
        <v>359</v>
      </c>
      <c r="D36" s="190">
        <v>2017</v>
      </c>
      <c r="E36" s="190">
        <v>2017</v>
      </c>
      <c r="F36" s="139">
        <v>1.072</v>
      </c>
      <c r="G36" s="180">
        <v>1.072</v>
      </c>
      <c r="H36" s="125">
        <v>0.074</v>
      </c>
      <c r="I36" s="125">
        <v>0.152</v>
      </c>
      <c r="J36" s="125">
        <v>0.846</v>
      </c>
      <c r="K36" s="192">
        <v>0</v>
      </c>
      <c r="L36" s="208">
        <v>0</v>
      </c>
      <c r="M36" s="192">
        <v>0</v>
      </c>
      <c r="N36" s="237">
        <v>0</v>
      </c>
      <c r="O36" s="63">
        <f t="shared" si="5"/>
        <v>1.072</v>
      </c>
      <c r="P36" s="125">
        <v>0</v>
      </c>
      <c r="Q36" s="125">
        <v>0</v>
      </c>
      <c r="R36" s="232">
        <f t="shared" si="4"/>
        <v>1.072</v>
      </c>
    </row>
    <row r="37" spans="1:18" s="138" customFormat="1" ht="90">
      <c r="A37" s="188" t="s">
        <v>98</v>
      </c>
      <c r="B37" s="196" t="s">
        <v>288</v>
      </c>
      <c r="C37" s="182" t="s">
        <v>360</v>
      </c>
      <c r="D37" s="190">
        <v>2017</v>
      </c>
      <c r="E37" s="190">
        <v>2017</v>
      </c>
      <c r="F37" s="139">
        <v>1.072</v>
      </c>
      <c r="G37" s="180">
        <v>1.072</v>
      </c>
      <c r="H37" s="125">
        <v>0.074</v>
      </c>
      <c r="I37" s="125">
        <v>0.152</v>
      </c>
      <c r="J37" s="125">
        <v>0.846</v>
      </c>
      <c r="K37" s="192">
        <v>0</v>
      </c>
      <c r="L37" s="208">
        <v>0</v>
      </c>
      <c r="M37" s="192">
        <v>0</v>
      </c>
      <c r="N37" s="237">
        <v>0</v>
      </c>
      <c r="O37" s="63">
        <f t="shared" si="5"/>
        <v>1.072</v>
      </c>
      <c r="P37" s="125">
        <v>0</v>
      </c>
      <c r="Q37" s="125">
        <v>0</v>
      </c>
      <c r="R37" s="232">
        <f t="shared" si="4"/>
        <v>1.072</v>
      </c>
    </row>
    <row r="38" spans="1:18" s="138" customFormat="1" ht="90">
      <c r="A38" s="188" t="s">
        <v>98</v>
      </c>
      <c r="B38" s="196" t="s">
        <v>289</v>
      </c>
      <c r="C38" s="182" t="s">
        <v>361</v>
      </c>
      <c r="D38" s="190">
        <v>2017</v>
      </c>
      <c r="E38" s="190">
        <v>2017</v>
      </c>
      <c r="F38" s="139">
        <v>1.072</v>
      </c>
      <c r="G38" s="180">
        <v>1.072</v>
      </c>
      <c r="H38" s="125">
        <v>0.074</v>
      </c>
      <c r="I38" s="125">
        <v>0.152</v>
      </c>
      <c r="J38" s="125">
        <v>0.846</v>
      </c>
      <c r="K38" s="192">
        <v>0</v>
      </c>
      <c r="L38" s="208">
        <v>0</v>
      </c>
      <c r="M38" s="192">
        <v>0</v>
      </c>
      <c r="N38" s="237">
        <v>0</v>
      </c>
      <c r="O38" s="63">
        <f t="shared" si="5"/>
        <v>1.072</v>
      </c>
      <c r="P38" s="125">
        <v>0</v>
      </c>
      <c r="Q38" s="125">
        <v>0</v>
      </c>
      <c r="R38" s="232">
        <f t="shared" si="4"/>
        <v>1.072</v>
      </c>
    </row>
    <row r="39" spans="1:18" s="138" customFormat="1" ht="90">
      <c r="A39" s="188" t="s">
        <v>98</v>
      </c>
      <c r="B39" s="196" t="s">
        <v>290</v>
      </c>
      <c r="C39" s="182" t="s">
        <v>362</v>
      </c>
      <c r="D39" s="190">
        <v>2017</v>
      </c>
      <c r="E39" s="190">
        <v>2017</v>
      </c>
      <c r="F39" s="139">
        <v>1.072</v>
      </c>
      <c r="G39" s="180">
        <v>1.072</v>
      </c>
      <c r="H39" s="125">
        <v>0.074</v>
      </c>
      <c r="I39" s="125">
        <v>0.152</v>
      </c>
      <c r="J39" s="125">
        <v>0.846</v>
      </c>
      <c r="K39" s="192">
        <v>0</v>
      </c>
      <c r="L39" s="208">
        <v>0</v>
      </c>
      <c r="M39" s="192">
        <v>0</v>
      </c>
      <c r="N39" s="237">
        <v>0</v>
      </c>
      <c r="O39" s="63">
        <f t="shared" si="5"/>
        <v>1.072</v>
      </c>
      <c r="P39" s="125">
        <v>0</v>
      </c>
      <c r="Q39" s="125">
        <v>0</v>
      </c>
      <c r="R39" s="232">
        <f t="shared" si="4"/>
        <v>1.072</v>
      </c>
    </row>
    <row r="40" spans="1:18" s="138" customFormat="1" ht="90">
      <c r="A40" s="188" t="s">
        <v>98</v>
      </c>
      <c r="B40" s="196" t="s">
        <v>291</v>
      </c>
      <c r="C40" s="182" t="s">
        <v>363</v>
      </c>
      <c r="D40" s="190">
        <v>2017</v>
      </c>
      <c r="E40" s="190">
        <v>2017</v>
      </c>
      <c r="F40" s="139">
        <v>1.072</v>
      </c>
      <c r="G40" s="180">
        <v>1.072</v>
      </c>
      <c r="H40" s="125">
        <v>0.074</v>
      </c>
      <c r="I40" s="125">
        <v>0.152</v>
      </c>
      <c r="J40" s="125">
        <v>0.846</v>
      </c>
      <c r="K40" s="192">
        <v>0</v>
      </c>
      <c r="L40" s="208">
        <v>0</v>
      </c>
      <c r="M40" s="192">
        <v>0</v>
      </c>
      <c r="N40" s="237">
        <v>0</v>
      </c>
      <c r="O40" s="63">
        <f t="shared" si="5"/>
        <v>1.072</v>
      </c>
      <c r="P40" s="125">
        <v>0</v>
      </c>
      <c r="Q40" s="125">
        <v>0</v>
      </c>
      <c r="R40" s="232">
        <f t="shared" si="4"/>
        <v>1.072</v>
      </c>
    </row>
    <row r="41" spans="1:18" s="138" customFormat="1" ht="78" customHeight="1">
      <c r="A41" s="188" t="s">
        <v>98</v>
      </c>
      <c r="B41" s="196" t="s">
        <v>292</v>
      </c>
      <c r="C41" s="182" t="s">
        <v>364</v>
      </c>
      <c r="D41" s="190">
        <v>2017</v>
      </c>
      <c r="E41" s="190">
        <v>2017</v>
      </c>
      <c r="F41" s="139">
        <v>1.072</v>
      </c>
      <c r="G41" s="180">
        <v>1.072</v>
      </c>
      <c r="H41" s="125">
        <v>0.074</v>
      </c>
      <c r="I41" s="125">
        <v>0.152</v>
      </c>
      <c r="J41" s="125">
        <v>0.846</v>
      </c>
      <c r="K41" s="192">
        <v>0</v>
      </c>
      <c r="L41" s="208">
        <v>0</v>
      </c>
      <c r="M41" s="192">
        <v>0</v>
      </c>
      <c r="N41" s="237">
        <v>0</v>
      </c>
      <c r="O41" s="63">
        <f t="shared" si="5"/>
        <v>1.072</v>
      </c>
      <c r="P41" s="125">
        <v>0</v>
      </c>
      <c r="Q41" s="125">
        <v>0</v>
      </c>
      <c r="R41" s="232">
        <f t="shared" si="4"/>
        <v>1.072</v>
      </c>
    </row>
    <row r="42" spans="1:18" s="138" customFormat="1" ht="92.25" customHeight="1">
      <c r="A42" s="188" t="s">
        <v>98</v>
      </c>
      <c r="B42" s="196" t="s">
        <v>293</v>
      </c>
      <c r="C42" s="182" t="s">
        <v>365</v>
      </c>
      <c r="D42" s="190">
        <v>2017</v>
      </c>
      <c r="E42" s="190">
        <v>2017</v>
      </c>
      <c r="F42" s="139">
        <v>1.072</v>
      </c>
      <c r="G42" s="180">
        <v>1.072</v>
      </c>
      <c r="H42" s="125">
        <v>0.074</v>
      </c>
      <c r="I42" s="125">
        <v>0.152</v>
      </c>
      <c r="J42" s="125">
        <v>0.846</v>
      </c>
      <c r="K42" s="192">
        <v>0</v>
      </c>
      <c r="L42" s="208">
        <v>0</v>
      </c>
      <c r="M42" s="192">
        <v>0</v>
      </c>
      <c r="N42" s="237">
        <v>0</v>
      </c>
      <c r="O42" s="63">
        <f t="shared" si="5"/>
        <v>1.072</v>
      </c>
      <c r="P42" s="125">
        <v>0</v>
      </c>
      <c r="Q42" s="125">
        <v>0</v>
      </c>
      <c r="R42" s="232">
        <f t="shared" si="4"/>
        <v>1.072</v>
      </c>
    </row>
    <row r="43" spans="1:18" s="138" customFormat="1" ht="105">
      <c r="A43" s="188" t="s">
        <v>98</v>
      </c>
      <c r="B43" s="196" t="s">
        <v>294</v>
      </c>
      <c r="C43" s="182" t="s">
        <v>366</v>
      </c>
      <c r="D43" s="190">
        <v>2017</v>
      </c>
      <c r="E43" s="190">
        <v>2017</v>
      </c>
      <c r="F43" s="139">
        <v>1.11</v>
      </c>
      <c r="G43" s="180">
        <v>1.11</v>
      </c>
      <c r="H43" s="125">
        <v>0.074</v>
      </c>
      <c r="I43" s="125">
        <v>0.157</v>
      </c>
      <c r="J43" s="125">
        <v>0.879</v>
      </c>
      <c r="K43" s="192">
        <v>0</v>
      </c>
      <c r="L43" s="208">
        <v>0</v>
      </c>
      <c r="M43" s="192">
        <v>0</v>
      </c>
      <c r="N43" s="237">
        <v>0</v>
      </c>
      <c r="O43" s="63">
        <f t="shared" si="5"/>
        <v>1.11</v>
      </c>
      <c r="P43" s="125">
        <v>0</v>
      </c>
      <c r="Q43" s="125">
        <v>0</v>
      </c>
      <c r="R43" s="232">
        <f t="shared" si="4"/>
        <v>1.11</v>
      </c>
    </row>
    <row r="44" spans="1:18" s="138" customFormat="1" ht="105">
      <c r="A44" s="188" t="s">
        <v>98</v>
      </c>
      <c r="B44" s="196" t="s">
        <v>338</v>
      </c>
      <c r="C44" s="182" t="s">
        <v>367</v>
      </c>
      <c r="D44" s="190">
        <v>2017</v>
      </c>
      <c r="E44" s="190">
        <v>2017</v>
      </c>
      <c r="F44" s="139">
        <v>1.2429999999999999</v>
      </c>
      <c r="G44" s="180">
        <v>1.2429999999999999</v>
      </c>
      <c r="H44" s="125">
        <v>0.074</v>
      </c>
      <c r="I44" s="125">
        <v>0.158</v>
      </c>
      <c r="J44" s="125">
        <v>1.011</v>
      </c>
      <c r="K44" s="192">
        <v>0</v>
      </c>
      <c r="L44" s="208">
        <v>0</v>
      </c>
      <c r="M44" s="192">
        <v>0</v>
      </c>
      <c r="N44" s="237">
        <v>0</v>
      </c>
      <c r="O44" s="63">
        <f t="shared" si="5"/>
        <v>1.2429999999999999</v>
      </c>
      <c r="P44" s="125">
        <v>0</v>
      </c>
      <c r="Q44" s="125">
        <v>0</v>
      </c>
      <c r="R44" s="232">
        <f t="shared" si="4"/>
        <v>1.2429999999999999</v>
      </c>
    </row>
    <row r="45" spans="1:18" s="138" customFormat="1" ht="60">
      <c r="A45" s="188" t="s">
        <v>98</v>
      </c>
      <c r="B45" s="196" t="s">
        <v>295</v>
      </c>
      <c r="C45" s="182" t="s">
        <v>368</v>
      </c>
      <c r="D45" s="190">
        <v>2017</v>
      </c>
      <c r="E45" s="190">
        <v>2017</v>
      </c>
      <c r="F45" s="139">
        <v>1.072</v>
      </c>
      <c r="G45" s="180">
        <v>1.072</v>
      </c>
      <c r="H45" s="125">
        <v>0.074</v>
      </c>
      <c r="I45" s="125">
        <v>0.152</v>
      </c>
      <c r="J45" s="125">
        <v>0.846</v>
      </c>
      <c r="K45" s="192">
        <v>0</v>
      </c>
      <c r="L45" s="208">
        <v>0</v>
      </c>
      <c r="M45" s="192">
        <v>0</v>
      </c>
      <c r="N45" s="237">
        <v>0</v>
      </c>
      <c r="O45" s="63">
        <f t="shared" si="5"/>
        <v>1.072</v>
      </c>
      <c r="P45" s="125">
        <v>0</v>
      </c>
      <c r="Q45" s="125">
        <v>0</v>
      </c>
      <c r="R45" s="232">
        <f t="shared" si="4"/>
        <v>1.072</v>
      </c>
    </row>
    <row r="46" spans="1:18" s="138" customFormat="1" ht="60">
      <c r="A46" s="188" t="s">
        <v>98</v>
      </c>
      <c r="B46" s="196" t="s">
        <v>296</v>
      </c>
      <c r="C46" s="182" t="s">
        <v>369</v>
      </c>
      <c r="D46" s="190">
        <v>2017</v>
      </c>
      <c r="E46" s="190">
        <v>2017</v>
      </c>
      <c r="F46" s="139">
        <v>1.072</v>
      </c>
      <c r="G46" s="180">
        <v>1.072</v>
      </c>
      <c r="H46" s="125">
        <v>0.074</v>
      </c>
      <c r="I46" s="125">
        <v>0.152</v>
      </c>
      <c r="J46" s="125">
        <v>0.846</v>
      </c>
      <c r="K46" s="192">
        <v>0</v>
      </c>
      <c r="L46" s="208">
        <v>0</v>
      </c>
      <c r="M46" s="192">
        <v>0</v>
      </c>
      <c r="N46" s="237">
        <v>0</v>
      </c>
      <c r="O46" s="63">
        <f t="shared" si="5"/>
        <v>1.072</v>
      </c>
      <c r="P46" s="125">
        <v>0</v>
      </c>
      <c r="Q46" s="125">
        <v>0</v>
      </c>
      <c r="R46" s="232">
        <f t="shared" si="4"/>
        <v>1.072</v>
      </c>
    </row>
    <row r="47" spans="1:18" s="138" customFormat="1" ht="15">
      <c r="A47" s="188" t="s">
        <v>98</v>
      </c>
      <c r="B47" s="196" t="s">
        <v>297</v>
      </c>
      <c r="C47" s="182" t="s">
        <v>370</v>
      </c>
      <c r="D47" s="190">
        <v>2018</v>
      </c>
      <c r="E47" s="190">
        <v>2018</v>
      </c>
      <c r="F47" s="139">
        <v>22.904</v>
      </c>
      <c r="G47" s="180">
        <f t="shared" si="0"/>
        <v>22.904</v>
      </c>
      <c r="H47" s="125">
        <v>0.782</v>
      </c>
      <c r="I47" s="125">
        <v>8.427</v>
      </c>
      <c r="J47" s="125">
        <v>13.695</v>
      </c>
      <c r="K47" s="192">
        <v>0</v>
      </c>
      <c r="L47" s="208">
        <v>0</v>
      </c>
      <c r="M47" s="192">
        <v>0</v>
      </c>
      <c r="N47" s="237">
        <v>0</v>
      </c>
      <c r="O47" s="125">
        <v>0</v>
      </c>
      <c r="P47" s="238">
        <f>G47</f>
        <v>22.904</v>
      </c>
      <c r="Q47" s="125">
        <v>0</v>
      </c>
      <c r="R47" s="232">
        <f t="shared" si="4"/>
        <v>22.904</v>
      </c>
    </row>
    <row r="48" spans="1:18" s="138" customFormat="1" ht="90">
      <c r="A48" s="188" t="s">
        <v>98</v>
      </c>
      <c r="B48" s="196" t="s">
        <v>298</v>
      </c>
      <c r="C48" s="182" t="s">
        <v>371</v>
      </c>
      <c r="D48" s="190">
        <v>2019</v>
      </c>
      <c r="E48" s="190">
        <v>2019</v>
      </c>
      <c r="F48" s="139">
        <v>1.185</v>
      </c>
      <c r="G48" s="180">
        <f t="shared" si="0"/>
        <v>1.185</v>
      </c>
      <c r="H48" s="125">
        <v>0.082</v>
      </c>
      <c r="I48" s="125">
        <v>0.168</v>
      </c>
      <c r="J48" s="125">
        <v>0.935</v>
      </c>
      <c r="K48" s="192">
        <v>0</v>
      </c>
      <c r="L48" s="208">
        <v>0</v>
      </c>
      <c r="M48" s="192">
        <v>0</v>
      </c>
      <c r="N48" s="237">
        <v>0</v>
      </c>
      <c r="O48" s="125">
        <v>0</v>
      </c>
      <c r="P48" s="125">
        <v>0</v>
      </c>
      <c r="Q48" s="239">
        <f>G48</f>
        <v>1.185</v>
      </c>
      <c r="R48" s="232">
        <f t="shared" si="4"/>
        <v>1.185</v>
      </c>
    </row>
    <row r="49" spans="1:18" s="138" customFormat="1" ht="75">
      <c r="A49" s="188" t="s">
        <v>98</v>
      </c>
      <c r="B49" s="197" t="s">
        <v>315</v>
      </c>
      <c r="C49" s="182" t="s">
        <v>372</v>
      </c>
      <c r="D49" s="190">
        <v>2019</v>
      </c>
      <c r="E49" s="190">
        <v>2019</v>
      </c>
      <c r="F49" s="139">
        <v>1.185</v>
      </c>
      <c r="G49" s="180">
        <f t="shared" si="0"/>
        <v>1.185</v>
      </c>
      <c r="H49" s="125">
        <v>0.082</v>
      </c>
      <c r="I49" s="125">
        <v>0.168</v>
      </c>
      <c r="J49" s="125">
        <v>0.935</v>
      </c>
      <c r="K49" s="192">
        <v>0</v>
      </c>
      <c r="L49" s="208">
        <v>0</v>
      </c>
      <c r="M49" s="192">
        <v>0</v>
      </c>
      <c r="N49" s="237">
        <v>0</v>
      </c>
      <c r="O49" s="125">
        <v>0</v>
      </c>
      <c r="P49" s="125">
        <v>0</v>
      </c>
      <c r="Q49" s="239">
        <f aca="true" t="shared" si="6" ref="Q49:Q64">G49</f>
        <v>1.185</v>
      </c>
      <c r="R49" s="232">
        <f t="shared" si="4"/>
        <v>1.185</v>
      </c>
    </row>
    <row r="50" spans="1:18" s="138" customFormat="1" ht="75">
      <c r="A50" s="188" t="s">
        <v>98</v>
      </c>
      <c r="B50" s="189" t="s">
        <v>299</v>
      </c>
      <c r="C50" s="182" t="s">
        <v>373</v>
      </c>
      <c r="D50" s="190">
        <v>2019</v>
      </c>
      <c r="E50" s="190">
        <v>2019</v>
      </c>
      <c r="F50" s="139">
        <v>1.185</v>
      </c>
      <c r="G50" s="180">
        <f t="shared" si="0"/>
        <v>1.185</v>
      </c>
      <c r="H50" s="125">
        <v>0.082</v>
      </c>
      <c r="I50" s="125">
        <v>0.168</v>
      </c>
      <c r="J50" s="125">
        <v>0.935</v>
      </c>
      <c r="K50" s="192">
        <v>0</v>
      </c>
      <c r="L50" s="208">
        <v>0</v>
      </c>
      <c r="M50" s="192">
        <v>0</v>
      </c>
      <c r="N50" s="237">
        <v>0</v>
      </c>
      <c r="O50" s="125">
        <v>0</v>
      </c>
      <c r="P50" s="125">
        <v>0</v>
      </c>
      <c r="Q50" s="239">
        <f t="shared" si="6"/>
        <v>1.185</v>
      </c>
      <c r="R50" s="232">
        <f t="shared" si="4"/>
        <v>1.185</v>
      </c>
    </row>
    <row r="51" spans="1:18" s="138" customFormat="1" ht="90">
      <c r="A51" s="188" t="s">
        <v>98</v>
      </c>
      <c r="B51" s="196" t="s">
        <v>300</v>
      </c>
      <c r="C51" s="182" t="s">
        <v>374</v>
      </c>
      <c r="D51" s="190">
        <v>2019</v>
      </c>
      <c r="E51" s="190">
        <v>2019</v>
      </c>
      <c r="F51" s="139">
        <v>1.185</v>
      </c>
      <c r="G51" s="180">
        <f t="shared" si="0"/>
        <v>1.185</v>
      </c>
      <c r="H51" s="125">
        <v>0.082</v>
      </c>
      <c r="I51" s="125">
        <v>0.168</v>
      </c>
      <c r="J51" s="125">
        <v>0.935</v>
      </c>
      <c r="K51" s="192">
        <v>0</v>
      </c>
      <c r="L51" s="208">
        <v>0</v>
      </c>
      <c r="M51" s="192">
        <v>0</v>
      </c>
      <c r="N51" s="237">
        <v>0</v>
      </c>
      <c r="O51" s="125">
        <v>0</v>
      </c>
      <c r="P51" s="125">
        <v>0</v>
      </c>
      <c r="Q51" s="239">
        <f t="shared" si="6"/>
        <v>1.185</v>
      </c>
      <c r="R51" s="232">
        <f t="shared" si="4"/>
        <v>1.185</v>
      </c>
    </row>
    <row r="52" spans="1:18" s="138" customFormat="1" ht="75">
      <c r="A52" s="188" t="s">
        <v>98</v>
      </c>
      <c r="B52" s="196" t="s">
        <v>301</v>
      </c>
      <c r="C52" s="182" t="s">
        <v>375</v>
      </c>
      <c r="D52" s="190">
        <v>2019</v>
      </c>
      <c r="E52" s="190">
        <v>2019</v>
      </c>
      <c r="F52" s="139">
        <v>1.185</v>
      </c>
      <c r="G52" s="180">
        <f t="shared" si="0"/>
        <v>1.185</v>
      </c>
      <c r="H52" s="125">
        <v>0.082</v>
      </c>
      <c r="I52" s="125">
        <v>0.168</v>
      </c>
      <c r="J52" s="125">
        <v>0.935</v>
      </c>
      <c r="K52" s="192">
        <v>0</v>
      </c>
      <c r="L52" s="208">
        <v>0</v>
      </c>
      <c r="M52" s="192">
        <v>0</v>
      </c>
      <c r="N52" s="237">
        <v>0</v>
      </c>
      <c r="O52" s="125">
        <v>0</v>
      </c>
      <c r="P52" s="125">
        <v>0</v>
      </c>
      <c r="Q52" s="239">
        <f t="shared" si="6"/>
        <v>1.185</v>
      </c>
      <c r="R52" s="232">
        <f t="shared" si="4"/>
        <v>1.185</v>
      </c>
    </row>
    <row r="53" spans="1:18" s="138" customFormat="1" ht="75">
      <c r="A53" s="188" t="s">
        <v>98</v>
      </c>
      <c r="B53" s="196" t="s">
        <v>302</v>
      </c>
      <c r="C53" s="182" t="s">
        <v>376</v>
      </c>
      <c r="D53" s="190">
        <v>2019</v>
      </c>
      <c r="E53" s="190">
        <v>2019</v>
      </c>
      <c r="F53" s="139">
        <v>1.185</v>
      </c>
      <c r="G53" s="180">
        <f t="shared" si="0"/>
        <v>1.185</v>
      </c>
      <c r="H53" s="125">
        <v>0.082</v>
      </c>
      <c r="I53" s="125">
        <v>0.168</v>
      </c>
      <c r="J53" s="125">
        <v>0.935</v>
      </c>
      <c r="K53" s="192">
        <v>0</v>
      </c>
      <c r="L53" s="208">
        <v>0</v>
      </c>
      <c r="M53" s="192">
        <v>0</v>
      </c>
      <c r="N53" s="237">
        <v>0</v>
      </c>
      <c r="O53" s="125">
        <v>0</v>
      </c>
      <c r="P53" s="125">
        <v>0</v>
      </c>
      <c r="Q53" s="239">
        <f t="shared" si="6"/>
        <v>1.185</v>
      </c>
      <c r="R53" s="232">
        <f t="shared" si="4"/>
        <v>1.185</v>
      </c>
    </row>
    <row r="54" spans="1:18" s="138" customFormat="1" ht="90">
      <c r="A54" s="188" t="s">
        <v>98</v>
      </c>
      <c r="B54" s="196" t="s">
        <v>303</v>
      </c>
      <c r="C54" s="182" t="s">
        <v>377</v>
      </c>
      <c r="D54" s="190">
        <v>2019</v>
      </c>
      <c r="E54" s="190">
        <v>2019</v>
      </c>
      <c r="F54" s="139">
        <v>1.185</v>
      </c>
      <c r="G54" s="180">
        <f t="shared" si="0"/>
        <v>1.185</v>
      </c>
      <c r="H54" s="125">
        <v>0.082</v>
      </c>
      <c r="I54" s="125">
        <v>0.168</v>
      </c>
      <c r="J54" s="125">
        <v>0.935</v>
      </c>
      <c r="K54" s="192">
        <v>0</v>
      </c>
      <c r="L54" s="208">
        <v>0</v>
      </c>
      <c r="M54" s="192">
        <v>0</v>
      </c>
      <c r="N54" s="237">
        <v>0</v>
      </c>
      <c r="O54" s="125">
        <v>0</v>
      </c>
      <c r="P54" s="125">
        <v>0</v>
      </c>
      <c r="Q54" s="239">
        <f t="shared" si="6"/>
        <v>1.185</v>
      </c>
      <c r="R54" s="232">
        <f t="shared" si="4"/>
        <v>1.185</v>
      </c>
    </row>
    <row r="55" spans="1:18" s="138" customFormat="1" ht="90">
      <c r="A55" s="188" t="s">
        <v>98</v>
      </c>
      <c r="B55" s="196" t="s">
        <v>304</v>
      </c>
      <c r="C55" s="182" t="s">
        <v>378</v>
      </c>
      <c r="D55" s="190">
        <v>2019</v>
      </c>
      <c r="E55" s="190">
        <v>2019</v>
      </c>
      <c r="F55" s="139">
        <v>1.373</v>
      </c>
      <c r="G55" s="180">
        <f t="shared" si="0"/>
        <v>1.373</v>
      </c>
      <c r="H55" s="125">
        <v>0.082</v>
      </c>
      <c r="I55" s="125">
        <v>0.174</v>
      </c>
      <c r="J55" s="125">
        <v>1.117</v>
      </c>
      <c r="K55" s="192">
        <v>0</v>
      </c>
      <c r="L55" s="208">
        <v>0</v>
      </c>
      <c r="M55" s="192">
        <v>0</v>
      </c>
      <c r="N55" s="237">
        <v>0</v>
      </c>
      <c r="O55" s="125">
        <v>0</v>
      </c>
      <c r="P55" s="125">
        <v>0</v>
      </c>
      <c r="Q55" s="239">
        <f t="shared" si="6"/>
        <v>1.373</v>
      </c>
      <c r="R55" s="232">
        <f t="shared" si="4"/>
        <v>1.373</v>
      </c>
    </row>
    <row r="56" spans="1:18" s="138" customFormat="1" ht="90">
      <c r="A56" s="188" t="s">
        <v>98</v>
      </c>
      <c r="B56" s="196" t="s">
        <v>305</v>
      </c>
      <c r="C56" s="182" t="s">
        <v>379</v>
      </c>
      <c r="D56" s="190">
        <v>2019</v>
      </c>
      <c r="E56" s="190">
        <v>2019</v>
      </c>
      <c r="F56" s="139">
        <v>1.373</v>
      </c>
      <c r="G56" s="180">
        <f t="shared" si="0"/>
        <v>1.373</v>
      </c>
      <c r="H56" s="125">
        <v>0.082</v>
      </c>
      <c r="I56" s="125">
        <v>0.174</v>
      </c>
      <c r="J56" s="125">
        <v>1.117</v>
      </c>
      <c r="K56" s="192">
        <v>0</v>
      </c>
      <c r="L56" s="208">
        <v>0</v>
      </c>
      <c r="M56" s="192">
        <v>0</v>
      </c>
      <c r="N56" s="237">
        <v>0</v>
      </c>
      <c r="O56" s="125">
        <v>0</v>
      </c>
      <c r="P56" s="125">
        <v>0</v>
      </c>
      <c r="Q56" s="239">
        <f t="shared" si="6"/>
        <v>1.373</v>
      </c>
      <c r="R56" s="232">
        <f t="shared" si="4"/>
        <v>1.373</v>
      </c>
    </row>
    <row r="57" spans="1:18" s="138" customFormat="1" ht="90">
      <c r="A57" s="188" t="s">
        <v>98</v>
      </c>
      <c r="B57" s="196" t="s">
        <v>306</v>
      </c>
      <c r="C57" s="182" t="s">
        <v>380</v>
      </c>
      <c r="D57" s="190">
        <v>2019</v>
      </c>
      <c r="E57" s="190">
        <v>2019</v>
      </c>
      <c r="F57" s="139">
        <v>1.373</v>
      </c>
      <c r="G57" s="180">
        <f t="shared" si="0"/>
        <v>1.373</v>
      </c>
      <c r="H57" s="125">
        <v>0.082</v>
      </c>
      <c r="I57" s="125">
        <v>0.174</v>
      </c>
      <c r="J57" s="125">
        <v>1.117</v>
      </c>
      <c r="K57" s="192">
        <v>0</v>
      </c>
      <c r="L57" s="208">
        <v>0</v>
      </c>
      <c r="M57" s="192">
        <v>0</v>
      </c>
      <c r="N57" s="237">
        <v>0</v>
      </c>
      <c r="O57" s="125">
        <v>0</v>
      </c>
      <c r="P57" s="125">
        <v>0</v>
      </c>
      <c r="Q57" s="239">
        <f t="shared" si="6"/>
        <v>1.373</v>
      </c>
      <c r="R57" s="232">
        <f t="shared" si="4"/>
        <v>1.373</v>
      </c>
    </row>
    <row r="58" spans="1:18" s="138" customFormat="1" ht="90">
      <c r="A58" s="188" t="s">
        <v>98</v>
      </c>
      <c r="B58" s="196" t="s">
        <v>307</v>
      </c>
      <c r="C58" s="182" t="s">
        <v>381</v>
      </c>
      <c r="D58" s="190">
        <v>2019</v>
      </c>
      <c r="E58" s="190">
        <v>2019</v>
      </c>
      <c r="F58" s="139">
        <v>1.373</v>
      </c>
      <c r="G58" s="180">
        <f t="shared" si="0"/>
        <v>1.373</v>
      </c>
      <c r="H58" s="125">
        <v>0.082</v>
      </c>
      <c r="I58" s="125">
        <v>0.174</v>
      </c>
      <c r="J58" s="125">
        <v>1.117</v>
      </c>
      <c r="K58" s="192">
        <v>0</v>
      </c>
      <c r="L58" s="208">
        <v>0</v>
      </c>
      <c r="M58" s="192">
        <v>0</v>
      </c>
      <c r="N58" s="237">
        <v>0</v>
      </c>
      <c r="O58" s="125">
        <v>0</v>
      </c>
      <c r="P58" s="125">
        <v>0</v>
      </c>
      <c r="Q58" s="239">
        <f t="shared" si="6"/>
        <v>1.373</v>
      </c>
      <c r="R58" s="232">
        <f t="shared" si="4"/>
        <v>1.373</v>
      </c>
    </row>
    <row r="59" spans="1:18" s="138" customFormat="1" ht="105">
      <c r="A59" s="188" t="s">
        <v>98</v>
      </c>
      <c r="B59" s="196" t="s">
        <v>308</v>
      </c>
      <c r="C59" s="182" t="s">
        <v>382</v>
      </c>
      <c r="D59" s="190">
        <v>2019</v>
      </c>
      <c r="E59" s="190">
        <v>2019</v>
      </c>
      <c r="F59" s="139">
        <v>1.373</v>
      </c>
      <c r="G59" s="180">
        <f t="shared" si="0"/>
        <v>1.373</v>
      </c>
      <c r="H59" s="125">
        <v>0.082</v>
      </c>
      <c r="I59" s="125">
        <v>0.174</v>
      </c>
      <c r="J59" s="125">
        <v>1.117</v>
      </c>
      <c r="K59" s="192">
        <v>0</v>
      </c>
      <c r="L59" s="208">
        <v>0</v>
      </c>
      <c r="M59" s="192">
        <v>0</v>
      </c>
      <c r="N59" s="237">
        <v>0</v>
      </c>
      <c r="O59" s="125">
        <v>0</v>
      </c>
      <c r="P59" s="125">
        <v>0</v>
      </c>
      <c r="Q59" s="239">
        <f t="shared" si="6"/>
        <v>1.373</v>
      </c>
      <c r="R59" s="232">
        <f t="shared" si="4"/>
        <v>1.373</v>
      </c>
    </row>
    <row r="60" spans="1:18" s="138" customFormat="1" ht="75">
      <c r="A60" s="188" t="s">
        <v>98</v>
      </c>
      <c r="B60" s="196" t="s">
        <v>309</v>
      </c>
      <c r="C60" s="182" t="s">
        <v>383</v>
      </c>
      <c r="D60" s="190">
        <v>2019</v>
      </c>
      <c r="E60" s="190">
        <v>2019</v>
      </c>
      <c r="F60" s="139">
        <v>1.2469999999999999</v>
      </c>
      <c r="G60" s="180">
        <f t="shared" si="0"/>
        <v>1.2469999999999999</v>
      </c>
      <c r="H60" s="125">
        <v>0.082</v>
      </c>
      <c r="I60" s="125">
        <v>0.172</v>
      </c>
      <c r="J60" s="125">
        <v>0.993</v>
      </c>
      <c r="K60" s="192">
        <v>0</v>
      </c>
      <c r="L60" s="208">
        <v>0</v>
      </c>
      <c r="M60" s="192">
        <v>0</v>
      </c>
      <c r="N60" s="237">
        <v>0</v>
      </c>
      <c r="O60" s="125">
        <v>0</v>
      </c>
      <c r="P60" s="125">
        <v>0</v>
      </c>
      <c r="Q60" s="239">
        <f t="shared" si="6"/>
        <v>1.2469999999999999</v>
      </c>
      <c r="R60" s="232">
        <f t="shared" si="4"/>
        <v>1.2469999999999999</v>
      </c>
    </row>
    <row r="61" spans="1:18" s="138" customFormat="1" ht="90">
      <c r="A61" s="188" t="s">
        <v>98</v>
      </c>
      <c r="B61" s="196" t="s">
        <v>310</v>
      </c>
      <c r="C61" s="182" t="s">
        <v>384</v>
      </c>
      <c r="D61" s="190">
        <v>2019</v>
      </c>
      <c r="E61" s="190">
        <v>2019</v>
      </c>
      <c r="F61" s="139">
        <v>1.2469999999999999</v>
      </c>
      <c r="G61" s="180">
        <f t="shared" si="0"/>
        <v>1.2469999999999999</v>
      </c>
      <c r="H61" s="125">
        <v>0.082</v>
      </c>
      <c r="I61" s="125">
        <v>0.172</v>
      </c>
      <c r="J61" s="125">
        <v>0.993</v>
      </c>
      <c r="K61" s="192">
        <v>0</v>
      </c>
      <c r="L61" s="208">
        <v>0</v>
      </c>
      <c r="M61" s="192">
        <v>0</v>
      </c>
      <c r="N61" s="237">
        <v>0</v>
      </c>
      <c r="O61" s="125">
        <v>0</v>
      </c>
      <c r="P61" s="125">
        <v>0</v>
      </c>
      <c r="Q61" s="239">
        <f t="shared" si="6"/>
        <v>1.2469999999999999</v>
      </c>
      <c r="R61" s="232">
        <f t="shared" si="4"/>
        <v>1.2469999999999999</v>
      </c>
    </row>
    <row r="62" spans="1:18" s="138" customFormat="1" ht="75">
      <c r="A62" s="188" t="s">
        <v>98</v>
      </c>
      <c r="B62" s="196" t="s">
        <v>311</v>
      </c>
      <c r="C62" s="182" t="s">
        <v>385</v>
      </c>
      <c r="D62" s="190">
        <v>2019</v>
      </c>
      <c r="E62" s="190">
        <v>2019</v>
      </c>
      <c r="F62" s="139">
        <v>1.185</v>
      </c>
      <c r="G62" s="180">
        <f t="shared" si="0"/>
        <v>1.185</v>
      </c>
      <c r="H62" s="125">
        <v>0.082</v>
      </c>
      <c r="I62" s="125">
        <v>0.168</v>
      </c>
      <c r="J62" s="125">
        <v>0.935</v>
      </c>
      <c r="K62" s="192">
        <v>0</v>
      </c>
      <c r="L62" s="208">
        <v>0</v>
      </c>
      <c r="M62" s="192">
        <v>0</v>
      </c>
      <c r="N62" s="237">
        <v>0</v>
      </c>
      <c r="O62" s="125">
        <v>0</v>
      </c>
      <c r="P62" s="125">
        <v>0</v>
      </c>
      <c r="Q62" s="239">
        <f t="shared" si="6"/>
        <v>1.185</v>
      </c>
      <c r="R62" s="232">
        <f t="shared" si="4"/>
        <v>1.185</v>
      </c>
    </row>
    <row r="63" spans="1:18" s="138" customFormat="1" ht="105">
      <c r="A63" s="188" t="s">
        <v>98</v>
      </c>
      <c r="B63" s="196" t="s">
        <v>312</v>
      </c>
      <c r="C63" s="182" t="s">
        <v>386</v>
      </c>
      <c r="D63" s="190">
        <v>2019</v>
      </c>
      <c r="E63" s="190">
        <v>2019</v>
      </c>
      <c r="F63" s="139">
        <v>1.185</v>
      </c>
      <c r="G63" s="180">
        <f t="shared" si="0"/>
        <v>1.185</v>
      </c>
      <c r="H63" s="125">
        <v>0.082</v>
      </c>
      <c r="I63" s="125">
        <v>0.168</v>
      </c>
      <c r="J63" s="125">
        <v>0.935</v>
      </c>
      <c r="K63" s="192">
        <v>0</v>
      </c>
      <c r="L63" s="208">
        <v>0</v>
      </c>
      <c r="M63" s="192">
        <v>0</v>
      </c>
      <c r="N63" s="237">
        <v>0</v>
      </c>
      <c r="O63" s="125">
        <v>0</v>
      </c>
      <c r="P63" s="125">
        <v>0</v>
      </c>
      <c r="Q63" s="239">
        <f t="shared" si="6"/>
        <v>1.185</v>
      </c>
      <c r="R63" s="232">
        <f t="shared" si="4"/>
        <v>1.185</v>
      </c>
    </row>
    <row r="64" spans="1:18" s="138" customFormat="1" ht="105">
      <c r="A64" s="188" t="s">
        <v>98</v>
      </c>
      <c r="B64" s="196" t="s">
        <v>313</v>
      </c>
      <c r="C64" s="182" t="s">
        <v>387</v>
      </c>
      <c r="D64" s="190">
        <v>2019</v>
      </c>
      <c r="E64" s="190">
        <v>2019</v>
      </c>
      <c r="F64" s="139">
        <v>1.2469999999999999</v>
      </c>
      <c r="G64" s="180">
        <f t="shared" si="0"/>
        <v>1.2469999999999999</v>
      </c>
      <c r="H64" s="125">
        <v>0.082</v>
      </c>
      <c r="I64" s="125">
        <v>0.172</v>
      </c>
      <c r="J64" s="125">
        <v>0.993</v>
      </c>
      <c r="K64" s="192">
        <v>0</v>
      </c>
      <c r="L64" s="208">
        <v>0</v>
      </c>
      <c r="M64" s="192">
        <v>0</v>
      </c>
      <c r="N64" s="237">
        <v>0</v>
      </c>
      <c r="O64" s="125">
        <v>0</v>
      </c>
      <c r="P64" s="125">
        <v>0</v>
      </c>
      <c r="Q64" s="239">
        <f t="shared" si="6"/>
        <v>1.2469999999999999</v>
      </c>
      <c r="R64" s="232">
        <f t="shared" si="4"/>
        <v>1.2469999999999999</v>
      </c>
    </row>
    <row r="65" spans="1:18" s="138" customFormat="1" ht="28.5">
      <c r="A65" s="199" t="s">
        <v>333</v>
      </c>
      <c r="B65" s="200" t="s">
        <v>334</v>
      </c>
      <c r="C65" s="201"/>
      <c r="D65" s="190"/>
      <c r="E65" s="190"/>
      <c r="F65" s="139">
        <v>16.097</v>
      </c>
      <c r="G65" s="180">
        <f t="shared" si="0"/>
        <v>16.097</v>
      </c>
      <c r="H65" s="184">
        <f>H66</f>
        <v>0.9809999999999998</v>
      </c>
      <c r="I65" s="184">
        <f>I66</f>
        <v>2.157</v>
      </c>
      <c r="J65" s="184">
        <f>J66</f>
        <v>12.959</v>
      </c>
      <c r="K65" s="186">
        <f>K66</f>
        <v>0</v>
      </c>
      <c r="L65" s="206">
        <f>L66</f>
        <v>0</v>
      </c>
      <c r="M65" s="186">
        <v>16.097</v>
      </c>
      <c r="N65" s="235">
        <f>N66</f>
        <v>16.097</v>
      </c>
      <c r="O65" s="184">
        <f>O66</f>
        <v>0</v>
      </c>
      <c r="P65" s="184">
        <f>P66</f>
        <v>0</v>
      </c>
      <c r="Q65" s="184">
        <f>Q66</f>
        <v>0</v>
      </c>
      <c r="R65" s="232">
        <f t="shared" si="4"/>
        <v>16.097</v>
      </c>
    </row>
    <row r="66" spans="1:18" s="138" customFormat="1" ht="43.5">
      <c r="A66" s="204" t="s">
        <v>332</v>
      </c>
      <c r="B66" s="205" t="s">
        <v>331</v>
      </c>
      <c r="C66" s="182"/>
      <c r="D66" s="183"/>
      <c r="E66" s="183"/>
      <c r="F66" s="139">
        <v>16.097</v>
      </c>
      <c r="G66" s="180">
        <f t="shared" si="0"/>
        <v>16.097</v>
      </c>
      <c r="H66" s="184">
        <f>H67+H68+H69+H70+H71+H72+H73+H74+H75+H76+H77+H78+H79</f>
        <v>0.9809999999999998</v>
      </c>
      <c r="I66" s="184">
        <f>I67+I68+I69+I70+I71+I72+I73+I74+I75+I76+I77+I78+I79</f>
        <v>2.157</v>
      </c>
      <c r="J66" s="184">
        <f>J67+J68+J69+J70+J71+J72+J73+J74+J75+J76+J77+J78+J79</f>
        <v>12.959</v>
      </c>
      <c r="K66" s="186">
        <f>K67+K68+K69+K70+K71+K72+K73+K74+K75+K76+K77+K78+K79</f>
        <v>0</v>
      </c>
      <c r="L66" s="206">
        <f>L67+L68+L69+L70+L71+L72+L73+L74+L75+L76+L77+L78+L79</f>
        <v>0</v>
      </c>
      <c r="M66" s="186">
        <v>16.097</v>
      </c>
      <c r="N66" s="235">
        <f>N67+N68+N69+N70+N71+N72+N73+N74+N75+N76+N77+N78+N79</f>
        <v>16.097</v>
      </c>
      <c r="O66" s="184">
        <f>O67+O68+O69+O70+O71+O72+O73+O74+O75+O76+O77+O78+O79</f>
        <v>0</v>
      </c>
      <c r="P66" s="184">
        <f>P67+P68+P69+P70+P71+P72+P73+P74+P75+P76+P77+P78+P79</f>
        <v>0</v>
      </c>
      <c r="Q66" s="184">
        <f>Q67+Q68+Q69+Q70+Q71+Q72+Q73+Q74+Q75+Q76+Q77+Q78+Q79</f>
        <v>0</v>
      </c>
      <c r="R66" s="232">
        <f t="shared" si="4"/>
        <v>16.097</v>
      </c>
    </row>
    <row r="67" spans="1:18" s="138" customFormat="1" ht="75">
      <c r="A67" s="207" t="s">
        <v>332</v>
      </c>
      <c r="B67" s="196" t="s">
        <v>337</v>
      </c>
      <c r="C67" s="182" t="s">
        <v>388</v>
      </c>
      <c r="D67" s="183">
        <v>2016</v>
      </c>
      <c r="E67" s="183">
        <v>2016</v>
      </c>
      <c r="F67" s="139">
        <v>1.192</v>
      </c>
      <c r="G67" s="180">
        <f t="shared" si="0"/>
        <v>1.192</v>
      </c>
      <c r="H67" s="125">
        <v>0.075</v>
      </c>
      <c r="I67" s="125">
        <v>0.161</v>
      </c>
      <c r="J67" s="184">
        <v>0.956</v>
      </c>
      <c r="K67" s="192">
        <v>0</v>
      </c>
      <c r="L67" s="208">
        <v>0</v>
      </c>
      <c r="M67" s="192">
        <v>1.192</v>
      </c>
      <c r="N67" s="236">
        <f aca="true" t="shared" si="7" ref="N67:N79">G67</f>
        <v>1.192</v>
      </c>
      <c r="O67" s="125">
        <v>0</v>
      </c>
      <c r="P67" s="125">
        <v>0</v>
      </c>
      <c r="Q67" s="125">
        <v>0</v>
      </c>
      <c r="R67" s="232">
        <f t="shared" si="4"/>
        <v>1.192</v>
      </c>
    </row>
    <row r="68" spans="1:18" s="138" customFormat="1" ht="75">
      <c r="A68" s="207" t="s">
        <v>332</v>
      </c>
      <c r="B68" s="196" t="s">
        <v>321</v>
      </c>
      <c r="C68" s="182" t="s">
        <v>389</v>
      </c>
      <c r="D68" s="183">
        <v>2016</v>
      </c>
      <c r="E68" s="183">
        <v>2016</v>
      </c>
      <c r="F68" s="139">
        <v>0.853</v>
      </c>
      <c r="G68" s="180">
        <f t="shared" si="0"/>
        <v>0.853</v>
      </c>
      <c r="H68" s="125">
        <v>0.075</v>
      </c>
      <c r="I68" s="125">
        <v>0.132</v>
      </c>
      <c r="J68" s="184">
        <v>0.646</v>
      </c>
      <c r="K68" s="192">
        <v>0</v>
      </c>
      <c r="L68" s="208">
        <v>0</v>
      </c>
      <c r="M68" s="192">
        <v>0.853</v>
      </c>
      <c r="N68" s="236">
        <f t="shared" si="7"/>
        <v>0.853</v>
      </c>
      <c r="O68" s="125">
        <v>0</v>
      </c>
      <c r="P68" s="125">
        <v>0</v>
      </c>
      <c r="Q68" s="125">
        <v>0</v>
      </c>
      <c r="R68" s="232">
        <f t="shared" si="4"/>
        <v>0.853</v>
      </c>
    </row>
    <row r="69" spans="1:18" s="138" customFormat="1" ht="90">
      <c r="A69" s="207" t="s">
        <v>332</v>
      </c>
      <c r="B69" s="196" t="s">
        <v>322</v>
      </c>
      <c r="C69" s="182" t="s">
        <v>390</v>
      </c>
      <c r="D69" s="183">
        <v>2016</v>
      </c>
      <c r="E69" s="183">
        <v>2016</v>
      </c>
      <c r="F69" s="139">
        <v>1.379</v>
      </c>
      <c r="G69" s="180">
        <f t="shared" si="0"/>
        <v>1.379</v>
      </c>
      <c r="H69" s="125">
        <v>0.076</v>
      </c>
      <c r="I69" s="125">
        <v>0.176</v>
      </c>
      <c r="J69" s="184">
        <v>1.127</v>
      </c>
      <c r="K69" s="192">
        <v>0</v>
      </c>
      <c r="L69" s="208">
        <v>0</v>
      </c>
      <c r="M69" s="192">
        <v>1.379</v>
      </c>
      <c r="N69" s="236">
        <f t="shared" si="7"/>
        <v>1.379</v>
      </c>
      <c r="O69" s="125">
        <v>0</v>
      </c>
      <c r="P69" s="125">
        <v>0</v>
      </c>
      <c r="Q69" s="125">
        <v>0</v>
      </c>
      <c r="R69" s="232">
        <f t="shared" si="4"/>
        <v>1.379</v>
      </c>
    </row>
    <row r="70" spans="1:18" s="138" customFormat="1" ht="45">
      <c r="A70" s="207" t="s">
        <v>332</v>
      </c>
      <c r="B70" s="209" t="s">
        <v>323</v>
      </c>
      <c r="C70" s="182" t="s">
        <v>391</v>
      </c>
      <c r="D70" s="183">
        <v>2016</v>
      </c>
      <c r="E70" s="183">
        <v>2016</v>
      </c>
      <c r="F70" s="139">
        <v>0.756</v>
      </c>
      <c r="G70" s="180">
        <f t="shared" si="0"/>
        <v>0.756</v>
      </c>
      <c r="H70" s="125">
        <v>0.076</v>
      </c>
      <c r="I70" s="125">
        <v>0.117</v>
      </c>
      <c r="J70" s="125">
        <v>0.563</v>
      </c>
      <c r="K70" s="192">
        <v>0</v>
      </c>
      <c r="L70" s="208">
        <v>0</v>
      </c>
      <c r="M70" s="192">
        <v>0.756</v>
      </c>
      <c r="N70" s="236">
        <f t="shared" si="7"/>
        <v>0.756</v>
      </c>
      <c r="O70" s="125">
        <v>0</v>
      </c>
      <c r="P70" s="125">
        <v>0</v>
      </c>
      <c r="Q70" s="125">
        <v>0</v>
      </c>
      <c r="R70" s="232">
        <f t="shared" si="4"/>
        <v>0.756</v>
      </c>
    </row>
    <row r="71" spans="1:18" s="138" customFormat="1" ht="45">
      <c r="A71" s="207" t="s">
        <v>332</v>
      </c>
      <c r="B71" s="209" t="s">
        <v>324</v>
      </c>
      <c r="C71" s="182" t="s">
        <v>392</v>
      </c>
      <c r="D71" s="183">
        <v>2016</v>
      </c>
      <c r="E71" s="183">
        <v>2016</v>
      </c>
      <c r="F71" s="139">
        <v>1.0010000000000001</v>
      </c>
      <c r="G71" s="180">
        <f t="shared" si="0"/>
        <v>1.0010000000000001</v>
      </c>
      <c r="H71" s="125">
        <v>0.075</v>
      </c>
      <c r="I71" s="125">
        <v>0.13</v>
      </c>
      <c r="J71" s="184">
        <v>0.796</v>
      </c>
      <c r="K71" s="192">
        <v>0</v>
      </c>
      <c r="L71" s="208">
        <v>0</v>
      </c>
      <c r="M71" s="192">
        <v>1.0010000000000001</v>
      </c>
      <c r="N71" s="236">
        <f t="shared" si="7"/>
        <v>1.0010000000000001</v>
      </c>
      <c r="O71" s="125">
        <v>0</v>
      </c>
      <c r="P71" s="125">
        <v>0</v>
      </c>
      <c r="Q71" s="125">
        <v>0</v>
      </c>
      <c r="R71" s="232">
        <f t="shared" si="4"/>
        <v>1.0010000000000001</v>
      </c>
    </row>
    <row r="72" spans="1:18" s="138" customFormat="1" ht="45">
      <c r="A72" s="207" t="s">
        <v>332</v>
      </c>
      <c r="B72" s="209" t="s">
        <v>325</v>
      </c>
      <c r="C72" s="182" t="s">
        <v>393</v>
      </c>
      <c r="D72" s="183">
        <v>2016</v>
      </c>
      <c r="E72" s="183">
        <v>2016</v>
      </c>
      <c r="F72" s="139">
        <v>0.954</v>
      </c>
      <c r="G72" s="180">
        <f t="shared" si="0"/>
        <v>0.954</v>
      </c>
      <c r="H72" s="125">
        <v>0.076</v>
      </c>
      <c r="I72" s="125">
        <v>0.134</v>
      </c>
      <c r="J72" s="184">
        <v>0.744</v>
      </c>
      <c r="K72" s="192">
        <v>0</v>
      </c>
      <c r="L72" s="208">
        <v>0</v>
      </c>
      <c r="M72" s="192">
        <v>0.954</v>
      </c>
      <c r="N72" s="236">
        <f t="shared" si="7"/>
        <v>0.954</v>
      </c>
      <c r="O72" s="125">
        <v>0</v>
      </c>
      <c r="P72" s="125">
        <v>0</v>
      </c>
      <c r="Q72" s="125">
        <v>0</v>
      </c>
      <c r="R72" s="232">
        <f t="shared" si="4"/>
        <v>0.954</v>
      </c>
    </row>
    <row r="73" spans="1:18" s="138" customFormat="1" ht="90">
      <c r="A73" s="207" t="s">
        <v>332</v>
      </c>
      <c r="B73" s="209" t="s">
        <v>326</v>
      </c>
      <c r="C73" s="182" t="s">
        <v>394</v>
      </c>
      <c r="D73" s="183">
        <v>2016</v>
      </c>
      <c r="E73" s="183">
        <v>2016</v>
      </c>
      <c r="F73" s="139">
        <v>1.322</v>
      </c>
      <c r="G73" s="180">
        <f t="shared" si="0"/>
        <v>1.322</v>
      </c>
      <c r="H73" s="125">
        <v>0.075</v>
      </c>
      <c r="I73" s="125">
        <v>0.178</v>
      </c>
      <c r="J73" s="184">
        <v>1.069</v>
      </c>
      <c r="K73" s="192">
        <v>0</v>
      </c>
      <c r="L73" s="208">
        <v>0</v>
      </c>
      <c r="M73" s="192">
        <v>1.322</v>
      </c>
      <c r="N73" s="236">
        <f t="shared" si="7"/>
        <v>1.322</v>
      </c>
      <c r="O73" s="125">
        <v>0</v>
      </c>
      <c r="P73" s="125">
        <v>0</v>
      </c>
      <c r="Q73" s="125">
        <v>0</v>
      </c>
      <c r="R73" s="232">
        <f t="shared" si="4"/>
        <v>1.322</v>
      </c>
    </row>
    <row r="74" spans="1:18" s="138" customFormat="1" ht="105">
      <c r="A74" s="207" t="s">
        <v>332</v>
      </c>
      <c r="B74" s="209" t="s">
        <v>327</v>
      </c>
      <c r="C74" s="182" t="s">
        <v>395</v>
      </c>
      <c r="D74" s="183">
        <v>2016</v>
      </c>
      <c r="E74" s="183">
        <v>2016</v>
      </c>
      <c r="F74" s="139">
        <v>1.314</v>
      </c>
      <c r="G74" s="180">
        <f t="shared" si="0"/>
        <v>1.314</v>
      </c>
      <c r="H74" s="125">
        <v>0.075</v>
      </c>
      <c r="I74" s="125">
        <v>0.172</v>
      </c>
      <c r="J74" s="184">
        <v>1.067</v>
      </c>
      <c r="K74" s="192">
        <v>0</v>
      </c>
      <c r="L74" s="208">
        <v>0</v>
      </c>
      <c r="M74" s="192">
        <v>1.314</v>
      </c>
      <c r="N74" s="236">
        <f t="shared" si="7"/>
        <v>1.314</v>
      </c>
      <c r="O74" s="125">
        <v>0</v>
      </c>
      <c r="P74" s="125">
        <v>0</v>
      </c>
      <c r="Q74" s="125">
        <v>0</v>
      </c>
      <c r="R74" s="232">
        <f t="shared" si="4"/>
        <v>1.314</v>
      </c>
    </row>
    <row r="75" spans="1:18" s="138" customFormat="1" ht="90">
      <c r="A75" s="207" t="s">
        <v>332</v>
      </c>
      <c r="B75" s="209" t="s">
        <v>328</v>
      </c>
      <c r="C75" s="182" t="s">
        <v>396</v>
      </c>
      <c r="D75" s="183">
        <v>2016</v>
      </c>
      <c r="E75" s="183">
        <v>2016</v>
      </c>
      <c r="F75" s="139">
        <v>1.605</v>
      </c>
      <c r="G75" s="180">
        <f t="shared" si="0"/>
        <v>1.605</v>
      </c>
      <c r="H75" s="125">
        <v>0.076</v>
      </c>
      <c r="I75" s="125">
        <v>0.201</v>
      </c>
      <c r="J75" s="184">
        <v>1.328</v>
      </c>
      <c r="K75" s="192">
        <v>0</v>
      </c>
      <c r="L75" s="208">
        <v>0</v>
      </c>
      <c r="M75" s="192">
        <v>1.605</v>
      </c>
      <c r="N75" s="236">
        <f t="shared" si="7"/>
        <v>1.605</v>
      </c>
      <c r="O75" s="125">
        <v>0</v>
      </c>
      <c r="P75" s="125">
        <v>0</v>
      </c>
      <c r="Q75" s="125">
        <v>0</v>
      </c>
      <c r="R75" s="232">
        <f t="shared" si="4"/>
        <v>1.605</v>
      </c>
    </row>
    <row r="76" spans="1:18" s="138" customFormat="1" ht="90">
      <c r="A76" s="207" t="s">
        <v>332</v>
      </c>
      <c r="B76" s="209" t="s">
        <v>329</v>
      </c>
      <c r="C76" s="182" t="s">
        <v>397</v>
      </c>
      <c r="D76" s="183">
        <v>2016</v>
      </c>
      <c r="E76" s="183">
        <v>2016</v>
      </c>
      <c r="F76" s="139">
        <v>1.134</v>
      </c>
      <c r="G76" s="180">
        <f t="shared" si="0"/>
        <v>1.134</v>
      </c>
      <c r="H76" s="125">
        <v>0.075</v>
      </c>
      <c r="I76" s="125">
        <v>0.159</v>
      </c>
      <c r="J76" s="184">
        <v>0.9</v>
      </c>
      <c r="K76" s="192">
        <v>0</v>
      </c>
      <c r="L76" s="208">
        <v>0</v>
      </c>
      <c r="M76" s="192">
        <v>1.134</v>
      </c>
      <c r="N76" s="236">
        <f t="shared" si="7"/>
        <v>1.134</v>
      </c>
      <c r="O76" s="125">
        <v>0</v>
      </c>
      <c r="P76" s="125">
        <v>0</v>
      </c>
      <c r="Q76" s="125">
        <v>0</v>
      </c>
      <c r="R76" s="232">
        <f t="shared" si="4"/>
        <v>1.134</v>
      </c>
    </row>
    <row r="77" spans="1:18" s="138" customFormat="1" ht="90">
      <c r="A77" s="207" t="s">
        <v>332</v>
      </c>
      <c r="B77" s="209" t="s">
        <v>330</v>
      </c>
      <c r="C77" s="182" t="s">
        <v>398</v>
      </c>
      <c r="D77" s="183">
        <v>2016</v>
      </c>
      <c r="E77" s="183">
        <v>2016</v>
      </c>
      <c r="F77" s="139">
        <v>1.1</v>
      </c>
      <c r="G77" s="180">
        <f t="shared" si="0"/>
        <v>1.1</v>
      </c>
      <c r="H77" s="125">
        <v>0.076</v>
      </c>
      <c r="I77" s="125">
        <v>0.154</v>
      </c>
      <c r="J77" s="184">
        <v>0.87</v>
      </c>
      <c r="K77" s="192">
        <v>0</v>
      </c>
      <c r="L77" s="208">
        <v>0</v>
      </c>
      <c r="M77" s="192">
        <v>1.1</v>
      </c>
      <c r="N77" s="236">
        <f t="shared" si="7"/>
        <v>1.1</v>
      </c>
      <c r="O77" s="125">
        <v>0</v>
      </c>
      <c r="P77" s="125">
        <v>0</v>
      </c>
      <c r="Q77" s="125">
        <v>0</v>
      </c>
      <c r="R77" s="232">
        <f t="shared" si="4"/>
        <v>1.1</v>
      </c>
    </row>
    <row r="78" spans="1:18" s="138" customFormat="1" ht="105">
      <c r="A78" s="207" t="s">
        <v>332</v>
      </c>
      <c r="B78" s="209" t="s">
        <v>335</v>
      </c>
      <c r="C78" s="182" t="s">
        <v>399</v>
      </c>
      <c r="D78" s="183">
        <v>2016</v>
      </c>
      <c r="E78" s="183">
        <v>2016</v>
      </c>
      <c r="F78" s="139">
        <v>1.068</v>
      </c>
      <c r="G78" s="180">
        <f t="shared" si="0"/>
        <v>1.068</v>
      </c>
      <c r="H78" s="125">
        <v>0.075</v>
      </c>
      <c r="I78" s="125">
        <v>0.159</v>
      </c>
      <c r="J78" s="184">
        <v>0.834</v>
      </c>
      <c r="K78" s="192">
        <v>0</v>
      </c>
      <c r="L78" s="208">
        <v>0</v>
      </c>
      <c r="M78" s="192">
        <v>1.068</v>
      </c>
      <c r="N78" s="236">
        <f t="shared" si="7"/>
        <v>1.068</v>
      </c>
      <c r="O78" s="125">
        <v>0</v>
      </c>
      <c r="P78" s="125">
        <v>0</v>
      </c>
      <c r="Q78" s="125">
        <v>0</v>
      </c>
      <c r="R78" s="232">
        <f t="shared" si="4"/>
        <v>1.068</v>
      </c>
    </row>
    <row r="79" spans="1:18" s="138" customFormat="1" ht="90.75" thickBot="1">
      <c r="A79" s="210" t="s">
        <v>332</v>
      </c>
      <c r="B79" s="211" t="s">
        <v>336</v>
      </c>
      <c r="C79" s="212" t="s">
        <v>400</v>
      </c>
      <c r="D79" s="213">
        <v>2016</v>
      </c>
      <c r="E79" s="213">
        <v>2016</v>
      </c>
      <c r="F79" s="240">
        <v>2.419</v>
      </c>
      <c r="G79" s="217">
        <f t="shared" si="0"/>
        <v>2.419</v>
      </c>
      <c r="H79" s="218">
        <v>0.076</v>
      </c>
      <c r="I79" s="218">
        <v>0.284</v>
      </c>
      <c r="J79" s="214">
        <v>2.059</v>
      </c>
      <c r="K79" s="219">
        <v>0</v>
      </c>
      <c r="L79" s="221">
        <v>0</v>
      </c>
      <c r="M79" s="219">
        <v>2.419</v>
      </c>
      <c r="N79" s="241">
        <f t="shared" si="7"/>
        <v>2.419</v>
      </c>
      <c r="O79" s="218">
        <v>0</v>
      </c>
      <c r="P79" s="218">
        <v>0</v>
      </c>
      <c r="Q79" s="218">
        <v>0</v>
      </c>
      <c r="R79" s="240">
        <f t="shared" si="4"/>
        <v>2.419</v>
      </c>
    </row>
    <row r="80" s="138" customFormat="1" ht="15"/>
    <row r="81" s="138" customFormat="1" ht="15"/>
    <row r="82" s="138" customFormat="1" ht="15"/>
    <row r="83" s="138" customFormat="1" ht="15"/>
    <row r="84" s="138" customFormat="1" ht="15"/>
    <row r="85" s="138" customFormat="1" ht="15"/>
    <row r="86" s="138" customFormat="1" ht="15"/>
    <row r="87" s="138" customFormat="1" ht="15"/>
    <row r="88" s="138" customFormat="1" ht="15"/>
    <row r="89" s="138" customFormat="1" ht="15"/>
    <row r="90" s="138" customFormat="1" ht="15"/>
    <row r="91" s="138" customFormat="1" ht="15"/>
    <row r="92" s="138" customFormat="1" ht="15"/>
    <row r="93" s="138" customFormat="1" ht="15"/>
    <row r="94" s="138" customFormat="1" ht="15"/>
    <row r="95" s="138" customFormat="1" ht="15"/>
    <row r="96" s="138" customFormat="1" ht="15"/>
    <row r="97" s="138" customFormat="1" ht="15"/>
    <row r="98" s="138" customFormat="1" ht="15"/>
    <row r="99" s="138" customFormat="1" ht="15"/>
    <row r="100" s="138" customFormat="1" ht="15"/>
    <row r="101" s="138" customFormat="1" ht="15"/>
    <row r="102" s="138" customFormat="1" ht="15"/>
    <row r="103" s="138" customFormat="1" ht="15"/>
    <row r="104" s="138" customFormat="1" ht="15"/>
    <row r="105" s="138" customFormat="1" ht="15"/>
    <row r="106" s="138" customFormat="1" ht="15"/>
    <row r="107" s="138" customFormat="1" ht="15"/>
    <row r="108" s="138" customFormat="1" ht="15"/>
    <row r="109" s="138" customFormat="1" ht="15"/>
    <row r="110" s="138" customFormat="1" ht="15"/>
    <row r="111" s="138" customFormat="1" ht="15"/>
    <row r="112" s="138" customFormat="1" ht="15"/>
    <row r="113" s="138" customFormat="1" ht="15"/>
    <row r="114" s="138" customFormat="1" ht="15"/>
    <row r="115" s="138" customFormat="1" ht="15"/>
    <row r="116" s="138" customFormat="1" ht="15"/>
    <row r="117" s="138" customFormat="1" ht="15"/>
    <row r="118" s="138" customFormat="1" ht="15"/>
    <row r="119" s="138" customFormat="1" ht="15"/>
    <row r="120" s="138" customFormat="1" ht="15"/>
    <row r="121" s="138" customFormat="1" ht="15"/>
    <row r="122" s="138" customFormat="1" ht="15"/>
    <row r="123" s="138" customFormat="1" ht="15"/>
    <row r="124" s="138" customFormat="1" ht="15"/>
    <row r="125" s="138" customFormat="1" ht="15"/>
    <row r="126" s="138" customFormat="1" ht="15"/>
    <row r="127" s="138" customFormat="1" ht="15"/>
    <row r="128" s="138" customFormat="1" ht="15"/>
    <row r="129" s="138" customFormat="1" ht="15"/>
    <row r="130" s="138" customFormat="1" ht="15"/>
    <row r="131" s="138" customFormat="1" ht="15"/>
    <row r="132" s="138" customFormat="1" ht="15"/>
    <row r="133" s="138" customFormat="1" ht="15"/>
    <row r="134" s="138" customFormat="1" ht="15"/>
    <row r="135" s="138" customFormat="1" ht="15"/>
    <row r="136" s="138" customFormat="1" ht="15"/>
    <row r="137" s="138" customFormat="1" ht="15"/>
    <row r="138" s="138" customFormat="1" ht="15"/>
    <row r="139" s="138" customFormat="1" ht="15"/>
    <row r="140" s="138" customFormat="1" ht="15"/>
    <row r="141" s="138" customFormat="1" ht="15"/>
    <row r="142" s="138" customFormat="1" ht="15"/>
    <row r="143" s="138" customFormat="1" ht="15"/>
    <row r="144" s="138" customFormat="1" ht="15"/>
    <row r="145" s="138" customFormat="1" ht="15"/>
    <row r="146" s="138" customFormat="1" ht="15"/>
    <row r="147" s="138" customFormat="1" ht="15"/>
    <row r="148" s="138" customFormat="1" ht="15"/>
    <row r="149" s="138" customFormat="1" ht="15"/>
    <row r="150" s="138" customFormat="1" ht="15"/>
    <row r="151" s="138" customFormat="1" ht="15"/>
    <row r="152" s="138" customFormat="1" ht="15"/>
    <row r="153" s="138" customFormat="1" ht="15"/>
    <row r="154" s="138" customFormat="1" ht="15"/>
    <row r="155" s="138" customFormat="1" ht="15"/>
    <row r="156" s="138" customFormat="1" ht="15"/>
    <row r="157" s="138" customFormat="1" ht="15"/>
    <row r="158" s="138" customFormat="1" ht="15"/>
    <row r="159" s="138" customFormat="1" ht="15"/>
    <row r="160" s="138" customFormat="1" ht="15"/>
    <row r="161" s="138" customFormat="1" ht="15"/>
    <row r="162" s="138" customFormat="1" ht="15"/>
    <row r="163" s="138" customFormat="1" ht="15"/>
    <row r="164" s="138" customFormat="1" ht="15"/>
    <row r="165" s="138" customFormat="1" ht="15"/>
    <row r="166" s="138" customFormat="1" ht="15"/>
    <row r="167" s="138" customFormat="1" ht="15"/>
    <row r="168" s="138" customFormat="1" ht="15"/>
    <row r="169" s="138" customFormat="1" ht="15"/>
    <row r="170" s="138" customFormat="1" ht="15"/>
    <row r="171" s="138" customFormat="1" ht="15"/>
    <row r="172" s="138" customFormat="1" ht="15"/>
    <row r="173" s="138" customFormat="1" ht="15"/>
    <row r="174" s="138" customFormat="1" ht="15"/>
    <row r="175" s="138" customFormat="1" ht="15"/>
    <row r="176" s="138" customFormat="1" ht="15"/>
    <row r="177" s="138" customFormat="1" ht="15"/>
    <row r="178" s="138" customFormat="1" ht="15"/>
    <row r="179" s="138" customFormat="1" ht="15"/>
    <row r="180" s="138" customFormat="1" ht="15"/>
    <row r="181" s="138" customFormat="1" ht="15"/>
    <row r="182" s="138" customFormat="1" ht="15"/>
    <row r="183" s="138" customFormat="1" ht="15"/>
    <row r="184" s="138" customFormat="1" ht="15"/>
    <row r="185" s="138" customFormat="1" ht="15"/>
    <row r="186" s="138" customFormat="1" ht="15"/>
    <row r="187" s="138" customFormat="1" ht="15"/>
    <row r="188" s="138" customFormat="1" ht="15"/>
    <row r="189" s="138" customFormat="1" ht="15"/>
    <row r="190" s="138" customFormat="1" ht="15"/>
    <row r="191" s="138" customFormat="1" ht="15"/>
    <row r="192" s="138" customFormat="1" ht="15"/>
    <row r="193" s="138" customFormat="1" ht="15"/>
    <row r="194" s="138" customFormat="1" ht="15"/>
    <row r="195" s="138" customFormat="1" ht="15"/>
    <row r="196" s="138" customFormat="1" ht="15"/>
    <row r="197" s="138" customFormat="1" ht="15"/>
    <row r="198" s="138" customFormat="1" ht="15"/>
    <row r="199" s="138" customFormat="1" ht="15"/>
    <row r="200" s="138" customFormat="1" ht="15"/>
    <row r="201" s="138" customFormat="1" ht="15"/>
    <row r="202" s="138" customFormat="1" ht="15"/>
    <row r="203" s="138" customFormat="1" ht="15"/>
    <row r="204" s="138" customFormat="1" ht="15"/>
    <row r="205" s="138" customFormat="1" ht="15"/>
    <row r="206" s="138" customFormat="1" ht="15"/>
    <row r="207" s="138" customFormat="1" ht="15"/>
    <row r="208" s="138" customFormat="1" ht="15"/>
    <row r="209" s="138" customFormat="1" ht="15"/>
    <row r="210" s="138" customFormat="1" ht="15"/>
    <row r="211" s="138" customFormat="1" ht="15"/>
    <row r="212" s="138" customFormat="1" ht="15"/>
    <row r="213" s="138" customFormat="1" ht="15"/>
    <row r="214" s="138" customFormat="1" ht="15"/>
    <row r="215" s="138" customFormat="1" ht="15"/>
    <row r="216" s="138" customFormat="1" ht="15"/>
    <row r="217" s="138" customFormat="1" ht="15"/>
    <row r="218" s="138" customFormat="1" ht="15"/>
    <row r="219" s="138" customFormat="1" ht="15"/>
    <row r="220" s="138" customFormat="1" ht="15"/>
    <row r="221" s="138" customFormat="1" ht="15"/>
    <row r="222" s="138" customFormat="1" ht="15"/>
    <row r="223" s="138" customFormat="1" ht="15"/>
    <row r="224" s="138" customFormat="1" ht="15"/>
    <row r="225" s="138" customFormat="1" ht="15"/>
    <row r="226" s="138" customFormat="1" ht="15"/>
    <row r="227" s="138" customFormat="1" ht="15"/>
    <row r="228" s="138" customFormat="1" ht="15"/>
    <row r="229" s="138" customFormat="1" ht="15"/>
    <row r="230" s="138" customFormat="1" ht="15"/>
    <row r="231" s="138" customFormat="1" ht="15"/>
    <row r="232" s="138" customFormat="1" ht="15"/>
    <row r="233" s="138" customFormat="1" ht="15"/>
    <row r="234" s="138" customFormat="1" ht="15"/>
    <row r="235" s="138" customFormat="1" ht="15"/>
    <row r="236" s="138" customFormat="1" ht="15"/>
    <row r="237" s="138" customFormat="1" ht="15"/>
    <row r="238" s="138" customFormat="1" ht="15"/>
    <row r="239" s="138" customFormat="1" ht="15"/>
    <row r="240" s="138" customFormat="1" ht="15"/>
    <row r="241" s="138" customFormat="1" ht="15"/>
    <row r="242" s="138" customFormat="1" ht="15"/>
    <row r="243" s="138" customFormat="1" ht="15"/>
    <row r="244" s="138" customFormat="1" ht="15"/>
    <row r="245" s="138" customFormat="1" ht="15"/>
    <row r="246" s="138" customFormat="1" ht="15"/>
    <row r="247" s="138" customFormat="1" ht="15"/>
    <row r="248" s="138" customFormat="1" ht="15"/>
    <row r="249" s="138" customFormat="1" ht="15"/>
    <row r="250" s="138" customFormat="1" ht="15"/>
    <row r="251" s="138" customFormat="1" ht="15"/>
    <row r="252" s="138" customFormat="1" ht="15"/>
    <row r="253" s="138" customFormat="1" ht="15"/>
    <row r="254" s="138" customFormat="1" ht="15"/>
    <row r="255" s="138" customFormat="1" ht="15"/>
    <row r="256" s="138" customFormat="1" ht="15"/>
    <row r="257" s="138" customFormat="1" ht="15"/>
    <row r="258" s="138" customFormat="1" ht="15"/>
    <row r="259" s="138" customFormat="1" ht="15"/>
    <row r="260" s="138" customFormat="1" ht="15"/>
    <row r="261" s="138" customFormat="1" ht="15"/>
    <row r="262" s="138" customFormat="1" ht="15"/>
    <row r="263" s="138" customFormat="1" ht="15"/>
    <row r="264" s="138" customFormat="1" ht="15"/>
    <row r="265" s="138" customFormat="1" ht="15"/>
  </sheetData>
  <sheetProtection/>
  <mergeCells count="12">
    <mergeCell ref="F13:F14"/>
    <mergeCell ref="A13:A15"/>
    <mergeCell ref="B13:B15"/>
    <mergeCell ref="C13:C15"/>
    <mergeCell ref="D13:D15"/>
    <mergeCell ref="E13:E14"/>
    <mergeCell ref="R14:R15"/>
    <mergeCell ref="G13:K13"/>
    <mergeCell ref="L13:M13"/>
    <mergeCell ref="G14:K14"/>
    <mergeCell ref="L14:M14"/>
    <mergeCell ref="N13:R13"/>
  </mergeCells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X42"/>
  <sheetViews>
    <sheetView zoomScalePageLayoutView="0" workbookViewId="0" topLeftCell="A25">
      <selection activeCell="H47" sqref="H47"/>
    </sheetView>
  </sheetViews>
  <sheetFormatPr defaultColWidth="9.140625" defaultRowHeight="15"/>
  <cols>
    <col min="2" max="2" width="46.7109375" style="0" customWidth="1"/>
  </cols>
  <sheetData>
    <row r="1" spans="1:24" ht="15">
      <c r="A1" s="17" t="s">
        <v>433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</row>
    <row r="2" spans="1:24" ht="15">
      <c r="A2" s="17" t="s">
        <v>434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</row>
    <row r="3" spans="1:24" ht="15">
      <c r="A3" s="145" t="s">
        <v>435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</row>
    <row r="4" spans="1:24" ht="1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</row>
    <row r="5" spans="1:24" ht="15">
      <c r="A5" s="78" t="s">
        <v>0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</row>
    <row r="6" spans="1:24" ht="15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</row>
    <row r="7" spans="1:24" ht="15">
      <c r="A7" s="78" t="s">
        <v>36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</row>
    <row r="8" spans="1:24" ht="15">
      <c r="A8" s="78" t="s">
        <v>417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</row>
    <row r="9" spans="1:24" ht="15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</row>
    <row r="10" spans="1:24" ht="15">
      <c r="A10" s="79" t="s">
        <v>279</v>
      </c>
      <c r="B10" s="80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</row>
    <row r="11" spans="1:24" ht="15">
      <c r="A11" s="78" t="s">
        <v>3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</row>
    <row r="12" spans="1:24" ht="15.75" thickBot="1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</row>
    <row r="13" spans="1:24" ht="15.75" thickBot="1">
      <c r="A13" s="454" t="s">
        <v>4</v>
      </c>
      <c r="B13" s="454" t="s">
        <v>24</v>
      </c>
      <c r="C13" s="454" t="s">
        <v>6</v>
      </c>
      <c r="D13" s="451" t="s">
        <v>37</v>
      </c>
      <c r="E13" s="452"/>
      <c r="F13" s="452"/>
      <c r="G13" s="452"/>
      <c r="H13" s="452"/>
      <c r="I13" s="452"/>
      <c r="J13" s="452"/>
      <c r="K13" s="452"/>
      <c r="L13" s="452"/>
      <c r="M13" s="452"/>
      <c r="N13" s="452"/>
      <c r="O13" s="452"/>
      <c r="P13" s="452"/>
      <c r="Q13" s="452"/>
      <c r="R13" s="452"/>
      <c r="S13" s="452"/>
      <c r="T13" s="452"/>
      <c r="U13" s="452"/>
      <c r="V13" s="452"/>
      <c r="W13" s="452"/>
      <c r="X13" s="453"/>
    </row>
    <row r="14" spans="1:24" ht="131.25" customHeight="1" thickBot="1">
      <c r="A14" s="455"/>
      <c r="B14" s="455"/>
      <c r="C14" s="455"/>
      <c r="D14" s="451" t="s">
        <v>38</v>
      </c>
      <c r="E14" s="452"/>
      <c r="F14" s="453"/>
      <c r="G14" s="451" t="s">
        <v>39</v>
      </c>
      <c r="H14" s="452"/>
      <c r="I14" s="452"/>
      <c r="J14" s="457" t="s">
        <v>40</v>
      </c>
      <c r="K14" s="458"/>
      <c r="L14" s="459"/>
      <c r="M14" s="457" t="s">
        <v>41</v>
      </c>
      <c r="N14" s="458"/>
      <c r="O14" s="459"/>
      <c r="P14" s="457" t="s">
        <v>42</v>
      </c>
      <c r="Q14" s="452"/>
      <c r="R14" s="453"/>
      <c r="S14" s="451" t="s">
        <v>43</v>
      </c>
      <c r="T14" s="452"/>
      <c r="U14" s="453"/>
      <c r="V14" s="451" t="s">
        <v>44</v>
      </c>
      <c r="W14" s="452"/>
      <c r="X14" s="453"/>
    </row>
    <row r="15" spans="1:24" ht="150.75" thickBot="1">
      <c r="A15" s="456"/>
      <c r="B15" s="456"/>
      <c r="C15" s="456"/>
      <c r="D15" s="82"/>
      <c r="E15" s="83"/>
      <c r="F15" s="83"/>
      <c r="G15" s="84" t="s">
        <v>403</v>
      </c>
      <c r="H15" s="84" t="s">
        <v>404</v>
      </c>
      <c r="I15" s="84" t="s">
        <v>405</v>
      </c>
      <c r="J15" s="84" t="s">
        <v>406</v>
      </c>
      <c r="K15" s="84" t="s">
        <v>407</v>
      </c>
      <c r="L15" s="84" t="s">
        <v>408</v>
      </c>
      <c r="M15" s="85"/>
      <c r="N15" s="86"/>
      <c r="O15" s="86"/>
      <c r="P15" s="81"/>
      <c r="Q15" s="83"/>
      <c r="R15" s="83"/>
      <c r="S15" s="83"/>
      <c r="T15" s="83"/>
      <c r="U15" s="83"/>
      <c r="V15" s="83"/>
      <c r="W15" s="83"/>
      <c r="X15" s="83"/>
    </row>
    <row r="16" spans="1:24" ht="15.75" thickBot="1">
      <c r="A16" s="322">
        <v>1</v>
      </c>
      <c r="B16" s="81">
        <v>2</v>
      </c>
      <c r="C16" s="81">
        <v>3</v>
      </c>
      <c r="D16" s="323" t="s">
        <v>151</v>
      </c>
      <c r="E16" s="323" t="s">
        <v>152</v>
      </c>
      <c r="F16" s="323" t="s">
        <v>153</v>
      </c>
      <c r="G16" s="323" t="s">
        <v>154</v>
      </c>
      <c r="H16" s="323" t="s">
        <v>155</v>
      </c>
      <c r="I16" s="323" t="s">
        <v>156</v>
      </c>
      <c r="J16" s="323" t="s">
        <v>157</v>
      </c>
      <c r="K16" s="323" t="s">
        <v>158</v>
      </c>
      <c r="L16" s="323" t="s">
        <v>159</v>
      </c>
      <c r="M16" s="323" t="s">
        <v>160</v>
      </c>
      <c r="N16" s="323" t="s">
        <v>161</v>
      </c>
      <c r="O16" s="323" t="s">
        <v>162</v>
      </c>
      <c r="P16" s="323" t="s">
        <v>163</v>
      </c>
      <c r="Q16" s="323" t="s">
        <v>164</v>
      </c>
      <c r="R16" s="323" t="s">
        <v>165</v>
      </c>
      <c r="S16" s="323" t="s">
        <v>166</v>
      </c>
      <c r="T16" s="323" t="s">
        <v>167</v>
      </c>
      <c r="U16" s="323" t="s">
        <v>168</v>
      </c>
      <c r="V16" s="323" t="s">
        <v>169</v>
      </c>
      <c r="W16" s="323" t="s">
        <v>170</v>
      </c>
      <c r="X16" s="323" t="s">
        <v>171</v>
      </c>
    </row>
    <row r="17" spans="1:24" ht="28.5">
      <c r="A17" s="120" t="s">
        <v>134</v>
      </c>
      <c r="B17" s="60" t="s">
        <v>135</v>
      </c>
      <c r="C17" s="87"/>
      <c r="D17" s="70" t="s">
        <v>173</v>
      </c>
      <c r="E17" s="70" t="s">
        <v>173</v>
      </c>
      <c r="F17" s="70" t="s">
        <v>173</v>
      </c>
      <c r="G17" s="88">
        <v>2.08</v>
      </c>
      <c r="H17" s="88">
        <v>0.2</v>
      </c>
      <c r="I17" s="88">
        <v>1.14</v>
      </c>
      <c r="J17" s="88">
        <v>2.3</v>
      </c>
      <c r="K17" s="88">
        <v>3.27</v>
      </c>
      <c r="L17" s="88">
        <v>3.95</v>
      </c>
      <c r="M17" s="70" t="s">
        <v>173</v>
      </c>
      <c r="N17" s="70" t="s">
        <v>173</v>
      </c>
      <c r="O17" s="70" t="s">
        <v>173</v>
      </c>
      <c r="P17" s="70" t="s">
        <v>173</v>
      </c>
      <c r="Q17" s="70" t="s">
        <v>173</v>
      </c>
      <c r="R17" s="70" t="s">
        <v>173</v>
      </c>
      <c r="S17" s="70" t="s">
        <v>173</v>
      </c>
      <c r="T17" s="70" t="s">
        <v>173</v>
      </c>
      <c r="U17" s="70" t="s">
        <v>173</v>
      </c>
      <c r="V17" s="70" t="s">
        <v>173</v>
      </c>
      <c r="W17" s="70" t="s">
        <v>173</v>
      </c>
      <c r="X17" s="324" t="s">
        <v>173</v>
      </c>
    </row>
    <row r="18" spans="1:24" ht="15">
      <c r="A18" s="120" t="s">
        <v>136</v>
      </c>
      <c r="B18" s="60" t="s">
        <v>137</v>
      </c>
      <c r="C18" s="87"/>
      <c r="D18" s="70" t="s">
        <v>173</v>
      </c>
      <c r="E18" s="70" t="s">
        <v>173</v>
      </c>
      <c r="F18" s="70" t="s">
        <v>173</v>
      </c>
      <c r="G18" s="89"/>
      <c r="H18" s="89"/>
      <c r="I18" s="89"/>
      <c r="J18" s="89"/>
      <c r="K18" s="89"/>
      <c r="L18" s="89"/>
      <c r="M18" s="70" t="s">
        <v>173</v>
      </c>
      <c r="N18" s="70" t="s">
        <v>173</v>
      </c>
      <c r="O18" s="70" t="s">
        <v>173</v>
      </c>
      <c r="P18" s="70" t="s">
        <v>173</v>
      </c>
      <c r="Q18" s="70" t="s">
        <v>173</v>
      </c>
      <c r="R18" s="70" t="s">
        <v>173</v>
      </c>
      <c r="S18" s="70" t="s">
        <v>173</v>
      </c>
      <c r="T18" s="70" t="s">
        <v>173</v>
      </c>
      <c r="U18" s="70" t="s">
        <v>173</v>
      </c>
      <c r="V18" s="70" t="s">
        <v>173</v>
      </c>
      <c r="W18" s="70" t="s">
        <v>173</v>
      </c>
      <c r="X18" s="324" t="s">
        <v>173</v>
      </c>
    </row>
    <row r="19" spans="1:24" ht="28.5">
      <c r="A19" s="120" t="s">
        <v>138</v>
      </c>
      <c r="B19" s="60" t="s">
        <v>139</v>
      </c>
      <c r="C19" s="87"/>
      <c r="D19" s="70" t="s">
        <v>173</v>
      </c>
      <c r="E19" s="70" t="s">
        <v>173</v>
      </c>
      <c r="F19" s="70" t="s">
        <v>173</v>
      </c>
      <c r="G19" s="89">
        <v>2.08</v>
      </c>
      <c r="H19" s="89">
        <v>0.2</v>
      </c>
      <c r="I19" s="89">
        <v>1.14</v>
      </c>
      <c r="J19" s="89">
        <v>0</v>
      </c>
      <c r="K19" s="89">
        <v>0</v>
      </c>
      <c r="L19" s="89">
        <v>0</v>
      </c>
      <c r="M19" s="70" t="s">
        <v>173</v>
      </c>
      <c r="N19" s="70" t="s">
        <v>173</v>
      </c>
      <c r="O19" s="70" t="s">
        <v>173</v>
      </c>
      <c r="P19" s="70" t="s">
        <v>173</v>
      </c>
      <c r="Q19" s="70" t="s">
        <v>173</v>
      </c>
      <c r="R19" s="70" t="s">
        <v>173</v>
      </c>
      <c r="S19" s="70" t="s">
        <v>173</v>
      </c>
      <c r="T19" s="70" t="s">
        <v>173</v>
      </c>
      <c r="U19" s="70" t="s">
        <v>173</v>
      </c>
      <c r="V19" s="70" t="s">
        <v>173</v>
      </c>
      <c r="W19" s="70" t="s">
        <v>173</v>
      </c>
      <c r="X19" s="324" t="s">
        <v>173</v>
      </c>
    </row>
    <row r="20" spans="1:24" ht="42.75">
      <c r="A20" s="120" t="s">
        <v>140</v>
      </c>
      <c r="B20" s="60" t="s">
        <v>141</v>
      </c>
      <c r="C20" s="90"/>
      <c r="D20" s="70" t="s">
        <v>173</v>
      </c>
      <c r="E20" s="70" t="s">
        <v>173</v>
      </c>
      <c r="F20" s="70" t="s">
        <v>173</v>
      </c>
      <c r="G20" s="91">
        <v>2.08</v>
      </c>
      <c r="H20" s="91">
        <v>0.2</v>
      </c>
      <c r="I20" s="91">
        <v>1.14</v>
      </c>
      <c r="J20" s="91">
        <v>0</v>
      </c>
      <c r="K20" s="91">
        <v>0</v>
      </c>
      <c r="L20" s="91">
        <v>0</v>
      </c>
      <c r="M20" s="70" t="s">
        <v>173</v>
      </c>
      <c r="N20" s="70" t="s">
        <v>173</v>
      </c>
      <c r="O20" s="70" t="s">
        <v>173</v>
      </c>
      <c r="P20" s="70" t="s">
        <v>173</v>
      </c>
      <c r="Q20" s="70" t="s">
        <v>173</v>
      </c>
      <c r="R20" s="70" t="s">
        <v>173</v>
      </c>
      <c r="S20" s="70" t="s">
        <v>173</v>
      </c>
      <c r="T20" s="70" t="s">
        <v>173</v>
      </c>
      <c r="U20" s="70" t="s">
        <v>173</v>
      </c>
      <c r="V20" s="70" t="s">
        <v>173</v>
      </c>
      <c r="W20" s="70" t="s">
        <v>173</v>
      </c>
      <c r="X20" s="324" t="s">
        <v>173</v>
      </c>
    </row>
    <row r="21" spans="1:24" ht="71.25">
      <c r="A21" s="120" t="s">
        <v>142</v>
      </c>
      <c r="B21" s="60" t="s">
        <v>143</v>
      </c>
      <c r="C21" s="90"/>
      <c r="D21" s="70" t="s">
        <v>173</v>
      </c>
      <c r="E21" s="70" t="s">
        <v>173</v>
      </c>
      <c r="F21" s="70" t="s">
        <v>173</v>
      </c>
      <c r="G21" s="91">
        <v>2.08</v>
      </c>
      <c r="H21" s="91">
        <v>0.2</v>
      </c>
      <c r="I21" s="91">
        <v>1.14</v>
      </c>
      <c r="J21" s="91">
        <v>0</v>
      </c>
      <c r="K21" s="91">
        <v>0</v>
      </c>
      <c r="L21" s="91">
        <v>0</v>
      </c>
      <c r="M21" s="70" t="s">
        <v>173</v>
      </c>
      <c r="N21" s="70" t="s">
        <v>173</v>
      </c>
      <c r="O21" s="70" t="s">
        <v>173</v>
      </c>
      <c r="P21" s="70" t="s">
        <v>173</v>
      </c>
      <c r="Q21" s="70" t="s">
        <v>173</v>
      </c>
      <c r="R21" s="70" t="s">
        <v>173</v>
      </c>
      <c r="S21" s="70" t="s">
        <v>173</v>
      </c>
      <c r="T21" s="70" t="s">
        <v>173</v>
      </c>
      <c r="U21" s="70" t="s">
        <v>173</v>
      </c>
      <c r="V21" s="70" t="s">
        <v>173</v>
      </c>
      <c r="W21" s="70" t="s">
        <v>173</v>
      </c>
      <c r="X21" s="324" t="s">
        <v>173</v>
      </c>
    </row>
    <row r="22" spans="1:24" ht="28.5">
      <c r="A22" s="120" t="s">
        <v>98</v>
      </c>
      <c r="B22" s="60" t="s">
        <v>144</v>
      </c>
      <c r="C22" s="90"/>
      <c r="D22" s="70" t="s">
        <v>173</v>
      </c>
      <c r="E22" s="70" t="s">
        <v>173</v>
      </c>
      <c r="F22" s="70" t="s">
        <v>173</v>
      </c>
      <c r="G22" s="91">
        <v>2.08</v>
      </c>
      <c r="H22" s="91">
        <v>0.2</v>
      </c>
      <c r="I22" s="91">
        <v>1.14</v>
      </c>
      <c r="J22" s="91">
        <v>0</v>
      </c>
      <c r="K22" s="91">
        <v>0</v>
      </c>
      <c r="L22" s="91">
        <v>0</v>
      </c>
      <c r="M22" s="70" t="s">
        <v>173</v>
      </c>
      <c r="N22" s="70" t="s">
        <v>173</v>
      </c>
      <c r="O22" s="70" t="s">
        <v>173</v>
      </c>
      <c r="P22" s="70" t="s">
        <v>173</v>
      </c>
      <c r="Q22" s="70" t="s">
        <v>173</v>
      </c>
      <c r="R22" s="70" t="s">
        <v>173</v>
      </c>
      <c r="S22" s="70" t="s">
        <v>173</v>
      </c>
      <c r="T22" s="70" t="s">
        <v>173</v>
      </c>
      <c r="U22" s="70" t="s">
        <v>173</v>
      </c>
      <c r="V22" s="70" t="s">
        <v>173</v>
      </c>
      <c r="W22" s="70" t="s">
        <v>173</v>
      </c>
      <c r="X22" s="324" t="s">
        <v>173</v>
      </c>
    </row>
    <row r="23" spans="1:24" s="246" customFormat="1" ht="75">
      <c r="A23" s="277" t="s">
        <v>98</v>
      </c>
      <c r="B23" s="243" t="s">
        <v>316</v>
      </c>
      <c r="C23" s="244" t="s">
        <v>346</v>
      </c>
      <c r="D23" s="245" t="s">
        <v>173</v>
      </c>
      <c r="E23" s="245" t="s">
        <v>173</v>
      </c>
      <c r="F23" s="245" t="s">
        <v>173</v>
      </c>
      <c r="G23" s="245">
        <v>0.25</v>
      </c>
      <c r="H23" s="245">
        <v>0.04</v>
      </c>
      <c r="I23" s="245">
        <v>0.27</v>
      </c>
      <c r="J23" s="245">
        <v>0</v>
      </c>
      <c r="K23" s="245">
        <v>0</v>
      </c>
      <c r="L23" s="245">
        <v>0</v>
      </c>
      <c r="M23" s="245" t="s">
        <v>173</v>
      </c>
      <c r="N23" s="245" t="s">
        <v>173</v>
      </c>
      <c r="O23" s="245" t="s">
        <v>173</v>
      </c>
      <c r="P23" s="245" t="s">
        <v>173</v>
      </c>
      <c r="Q23" s="245" t="s">
        <v>173</v>
      </c>
      <c r="R23" s="245" t="s">
        <v>173</v>
      </c>
      <c r="S23" s="245" t="s">
        <v>173</v>
      </c>
      <c r="T23" s="245" t="s">
        <v>173</v>
      </c>
      <c r="U23" s="245" t="s">
        <v>173</v>
      </c>
      <c r="V23" s="245" t="s">
        <v>173</v>
      </c>
      <c r="W23" s="245" t="s">
        <v>173</v>
      </c>
      <c r="X23" s="325" t="s">
        <v>173</v>
      </c>
    </row>
    <row r="24" spans="1:24" s="246" customFormat="1" ht="90">
      <c r="A24" s="277" t="s">
        <v>98</v>
      </c>
      <c r="B24" s="243" t="s">
        <v>409</v>
      </c>
      <c r="C24" s="244" t="s">
        <v>347</v>
      </c>
      <c r="D24" s="245" t="s">
        <v>173</v>
      </c>
      <c r="E24" s="245" t="s">
        <v>173</v>
      </c>
      <c r="F24" s="245" t="s">
        <v>173</v>
      </c>
      <c r="G24" s="245">
        <v>0.4</v>
      </c>
      <c r="H24" s="245">
        <v>0.04</v>
      </c>
      <c r="I24" s="245">
        <v>0.21</v>
      </c>
      <c r="J24" s="245">
        <v>0</v>
      </c>
      <c r="K24" s="245">
        <v>0</v>
      </c>
      <c r="L24" s="245">
        <v>0</v>
      </c>
      <c r="M24" s="245" t="s">
        <v>173</v>
      </c>
      <c r="N24" s="245" t="s">
        <v>173</v>
      </c>
      <c r="O24" s="245" t="s">
        <v>173</v>
      </c>
      <c r="P24" s="245" t="s">
        <v>173</v>
      </c>
      <c r="Q24" s="245" t="s">
        <v>173</v>
      </c>
      <c r="R24" s="245" t="s">
        <v>173</v>
      </c>
      <c r="S24" s="245" t="s">
        <v>173</v>
      </c>
      <c r="T24" s="245" t="s">
        <v>173</v>
      </c>
      <c r="U24" s="245" t="s">
        <v>173</v>
      </c>
      <c r="V24" s="245" t="s">
        <v>173</v>
      </c>
      <c r="W24" s="245" t="s">
        <v>173</v>
      </c>
      <c r="X24" s="325" t="s">
        <v>173</v>
      </c>
    </row>
    <row r="25" spans="1:24" s="246" customFormat="1" ht="90">
      <c r="A25" s="277" t="s">
        <v>98</v>
      </c>
      <c r="B25" s="243" t="s">
        <v>410</v>
      </c>
      <c r="C25" s="244" t="s">
        <v>348</v>
      </c>
      <c r="D25" s="245" t="s">
        <v>173</v>
      </c>
      <c r="E25" s="245" t="s">
        <v>173</v>
      </c>
      <c r="F25" s="245" t="s">
        <v>173</v>
      </c>
      <c r="G25" s="245">
        <v>0.63</v>
      </c>
      <c r="H25" s="245">
        <v>0.04</v>
      </c>
      <c r="I25" s="245">
        <v>0.21</v>
      </c>
      <c r="J25" s="245">
        <v>0</v>
      </c>
      <c r="K25" s="245">
        <v>0</v>
      </c>
      <c r="L25" s="245">
        <v>0</v>
      </c>
      <c r="M25" s="245" t="s">
        <v>173</v>
      </c>
      <c r="N25" s="245" t="s">
        <v>173</v>
      </c>
      <c r="O25" s="245" t="s">
        <v>173</v>
      </c>
      <c r="P25" s="245" t="s">
        <v>173</v>
      </c>
      <c r="Q25" s="245" t="s">
        <v>173</v>
      </c>
      <c r="R25" s="245" t="s">
        <v>173</v>
      </c>
      <c r="S25" s="245" t="s">
        <v>173</v>
      </c>
      <c r="T25" s="245" t="s">
        <v>173</v>
      </c>
      <c r="U25" s="245" t="s">
        <v>173</v>
      </c>
      <c r="V25" s="245" t="s">
        <v>173</v>
      </c>
      <c r="W25" s="245" t="s">
        <v>173</v>
      </c>
      <c r="X25" s="325" t="s">
        <v>173</v>
      </c>
    </row>
    <row r="26" spans="1:24" s="246" customFormat="1" ht="90">
      <c r="A26" s="277" t="s">
        <v>98</v>
      </c>
      <c r="B26" s="243" t="s">
        <v>411</v>
      </c>
      <c r="C26" s="244" t="s">
        <v>349</v>
      </c>
      <c r="D26" s="245" t="s">
        <v>173</v>
      </c>
      <c r="E26" s="245" t="s">
        <v>173</v>
      </c>
      <c r="F26" s="245" t="s">
        <v>173</v>
      </c>
      <c r="G26" s="245">
        <v>0.4</v>
      </c>
      <c r="H26" s="245">
        <v>0.04</v>
      </c>
      <c r="I26" s="245">
        <v>0.18</v>
      </c>
      <c r="J26" s="245">
        <v>0</v>
      </c>
      <c r="K26" s="245">
        <v>0</v>
      </c>
      <c r="L26" s="245">
        <v>0</v>
      </c>
      <c r="M26" s="245" t="s">
        <v>173</v>
      </c>
      <c r="N26" s="245" t="s">
        <v>173</v>
      </c>
      <c r="O26" s="245" t="s">
        <v>173</v>
      </c>
      <c r="P26" s="245" t="s">
        <v>173</v>
      </c>
      <c r="Q26" s="245" t="s">
        <v>173</v>
      </c>
      <c r="R26" s="245" t="s">
        <v>173</v>
      </c>
      <c r="S26" s="245" t="s">
        <v>173</v>
      </c>
      <c r="T26" s="245" t="s">
        <v>173</v>
      </c>
      <c r="U26" s="245" t="s">
        <v>173</v>
      </c>
      <c r="V26" s="245" t="s">
        <v>173</v>
      </c>
      <c r="W26" s="245" t="s">
        <v>173</v>
      </c>
      <c r="X26" s="325" t="s">
        <v>173</v>
      </c>
    </row>
    <row r="27" spans="1:24" s="246" customFormat="1" ht="90">
      <c r="A27" s="277" t="s">
        <v>98</v>
      </c>
      <c r="B27" s="243" t="s">
        <v>320</v>
      </c>
      <c r="C27" s="244" t="s">
        <v>350</v>
      </c>
      <c r="D27" s="245" t="s">
        <v>173</v>
      </c>
      <c r="E27" s="245" t="s">
        <v>173</v>
      </c>
      <c r="F27" s="245" t="s">
        <v>173</v>
      </c>
      <c r="G27" s="245">
        <v>0.4</v>
      </c>
      <c r="H27" s="245">
        <v>0.04</v>
      </c>
      <c r="I27" s="245">
        <v>0.27</v>
      </c>
      <c r="J27" s="245">
        <v>0</v>
      </c>
      <c r="K27" s="245">
        <v>0</v>
      </c>
      <c r="L27" s="245">
        <v>0</v>
      </c>
      <c r="M27" s="245" t="s">
        <v>173</v>
      </c>
      <c r="N27" s="245" t="s">
        <v>173</v>
      </c>
      <c r="O27" s="245" t="s">
        <v>173</v>
      </c>
      <c r="P27" s="245" t="s">
        <v>173</v>
      </c>
      <c r="Q27" s="245" t="s">
        <v>173</v>
      </c>
      <c r="R27" s="245" t="s">
        <v>173</v>
      </c>
      <c r="S27" s="245" t="s">
        <v>173</v>
      </c>
      <c r="T27" s="245" t="s">
        <v>173</v>
      </c>
      <c r="U27" s="245" t="s">
        <v>173</v>
      </c>
      <c r="V27" s="245" t="s">
        <v>173</v>
      </c>
      <c r="W27" s="245" t="s">
        <v>173</v>
      </c>
      <c r="X27" s="325" t="s">
        <v>173</v>
      </c>
    </row>
    <row r="28" spans="1:24" s="246" customFormat="1" ht="28.5">
      <c r="A28" s="326" t="s">
        <v>333</v>
      </c>
      <c r="B28" s="247" t="s">
        <v>334</v>
      </c>
      <c r="C28" s="248"/>
      <c r="D28" s="245" t="s">
        <v>173</v>
      </c>
      <c r="E28" s="245" t="s">
        <v>173</v>
      </c>
      <c r="F28" s="245" t="s">
        <v>173</v>
      </c>
      <c r="G28" s="249">
        <v>0</v>
      </c>
      <c r="H28" s="249">
        <v>0</v>
      </c>
      <c r="I28" s="249">
        <v>0</v>
      </c>
      <c r="J28" s="249">
        <v>2.3</v>
      </c>
      <c r="K28" s="249">
        <v>3.27</v>
      </c>
      <c r="L28" s="249">
        <v>3.95</v>
      </c>
      <c r="M28" s="245" t="s">
        <v>173</v>
      </c>
      <c r="N28" s="245" t="s">
        <v>173</v>
      </c>
      <c r="O28" s="245" t="s">
        <v>173</v>
      </c>
      <c r="P28" s="245" t="s">
        <v>173</v>
      </c>
      <c r="Q28" s="245" t="s">
        <v>173</v>
      </c>
      <c r="R28" s="245" t="s">
        <v>173</v>
      </c>
      <c r="S28" s="245" t="s">
        <v>173</v>
      </c>
      <c r="T28" s="245" t="s">
        <v>173</v>
      </c>
      <c r="U28" s="245" t="s">
        <v>173</v>
      </c>
      <c r="V28" s="245" t="s">
        <v>173</v>
      </c>
      <c r="W28" s="245" t="s">
        <v>173</v>
      </c>
      <c r="X28" s="325" t="s">
        <v>173</v>
      </c>
    </row>
    <row r="29" spans="1:24" s="246" customFormat="1" ht="43.5">
      <c r="A29" s="268" t="s">
        <v>332</v>
      </c>
      <c r="B29" s="327" t="s">
        <v>331</v>
      </c>
      <c r="C29" s="244"/>
      <c r="D29" s="245" t="s">
        <v>173</v>
      </c>
      <c r="E29" s="245" t="s">
        <v>173</v>
      </c>
      <c r="F29" s="245" t="s">
        <v>173</v>
      </c>
      <c r="G29" s="249">
        <v>0</v>
      </c>
      <c r="H29" s="249">
        <v>0</v>
      </c>
      <c r="I29" s="249">
        <v>0</v>
      </c>
      <c r="J29" s="249">
        <v>2.3</v>
      </c>
      <c r="K29" s="249">
        <v>3.27</v>
      </c>
      <c r="L29" s="249">
        <v>3.95</v>
      </c>
      <c r="M29" s="245" t="s">
        <v>173</v>
      </c>
      <c r="N29" s="245" t="s">
        <v>173</v>
      </c>
      <c r="O29" s="245" t="s">
        <v>173</v>
      </c>
      <c r="P29" s="245" t="s">
        <v>173</v>
      </c>
      <c r="Q29" s="245" t="s">
        <v>173</v>
      </c>
      <c r="R29" s="245" t="s">
        <v>173</v>
      </c>
      <c r="S29" s="245" t="s">
        <v>173</v>
      </c>
      <c r="T29" s="245" t="s">
        <v>173</v>
      </c>
      <c r="U29" s="245" t="s">
        <v>173</v>
      </c>
      <c r="V29" s="245" t="s">
        <v>173</v>
      </c>
      <c r="W29" s="245" t="s">
        <v>173</v>
      </c>
      <c r="X29" s="325" t="s">
        <v>173</v>
      </c>
    </row>
    <row r="30" spans="1:24" s="246" customFormat="1" ht="90">
      <c r="A30" s="289" t="s">
        <v>332</v>
      </c>
      <c r="B30" s="250" t="s">
        <v>337</v>
      </c>
      <c r="C30" s="244" t="s">
        <v>388</v>
      </c>
      <c r="D30" s="245" t="s">
        <v>173</v>
      </c>
      <c r="E30" s="245" t="s">
        <v>173</v>
      </c>
      <c r="F30" s="245" t="s">
        <v>173</v>
      </c>
      <c r="G30" s="245">
        <v>0</v>
      </c>
      <c r="H30" s="245">
        <v>0</v>
      </c>
      <c r="I30" s="124">
        <v>0</v>
      </c>
      <c r="J30" s="245">
        <v>0.1</v>
      </c>
      <c r="K30" s="245">
        <v>0.24</v>
      </c>
      <c r="L30" s="124">
        <v>0.33</v>
      </c>
      <c r="M30" s="245" t="s">
        <v>173</v>
      </c>
      <c r="N30" s="245" t="s">
        <v>173</v>
      </c>
      <c r="O30" s="245" t="s">
        <v>173</v>
      </c>
      <c r="P30" s="245" t="s">
        <v>173</v>
      </c>
      <c r="Q30" s="245" t="s">
        <v>173</v>
      </c>
      <c r="R30" s="245" t="s">
        <v>173</v>
      </c>
      <c r="S30" s="245" t="s">
        <v>173</v>
      </c>
      <c r="T30" s="245" t="s">
        <v>173</v>
      </c>
      <c r="U30" s="245" t="s">
        <v>173</v>
      </c>
      <c r="V30" s="245" t="s">
        <v>173</v>
      </c>
      <c r="W30" s="245" t="s">
        <v>173</v>
      </c>
      <c r="X30" s="325" t="s">
        <v>173</v>
      </c>
    </row>
    <row r="31" spans="1:24" s="246" customFormat="1" ht="75">
      <c r="A31" s="289" t="s">
        <v>332</v>
      </c>
      <c r="B31" s="251" t="s">
        <v>321</v>
      </c>
      <c r="C31" s="244" t="s">
        <v>389</v>
      </c>
      <c r="D31" s="245" t="s">
        <v>173</v>
      </c>
      <c r="E31" s="245" t="s">
        <v>173</v>
      </c>
      <c r="F31" s="245" t="s">
        <v>173</v>
      </c>
      <c r="G31" s="245">
        <v>0</v>
      </c>
      <c r="H31" s="245">
        <v>0</v>
      </c>
      <c r="I31" s="124">
        <v>0</v>
      </c>
      <c r="J31" s="124">
        <v>0.1</v>
      </c>
      <c r="K31" s="124">
        <v>0.05</v>
      </c>
      <c r="L31" s="124">
        <v>0.1</v>
      </c>
      <c r="M31" s="245" t="s">
        <v>173</v>
      </c>
      <c r="N31" s="245" t="s">
        <v>173</v>
      </c>
      <c r="O31" s="245" t="s">
        <v>173</v>
      </c>
      <c r="P31" s="245" t="s">
        <v>173</v>
      </c>
      <c r="Q31" s="245" t="s">
        <v>173</v>
      </c>
      <c r="R31" s="245" t="s">
        <v>173</v>
      </c>
      <c r="S31" s="245" t="s">
        <v>173</v>
      </c>
      <c r="T31" s="245" t="s">
        <v>173</v>
      </c>
      <c r="U31" s="245" t="s">
        <v>173</v>
      </c>
      <c r="V31" s="245" t="s">
        <v>173</v>
      </c>
      <c r="W31" s="245" t="s">
        <v>173</v>
      </c>
      <c r="X31" s="325" t="s">
        <v>173</v>
      </c>
    </row>
    <row r="32" spans="1:24" s="246" customFormat="1" ht="90">
      <c r="A32" s="289" t="s">
        <v>332</v>
      </c>
      <c r="B32" s="251" t="s">
        <v>322</v>
      </c>
      <c r="C32" s="244" t="s">
        <v>390</v>
      </c>
      <c r="D32" s="245" t="s">
        <v>173</v>
      </c>
      <c r="E32" s="245" t="s">
        <v>173</v>
      </c>
      <c r="F32" s="245" t="s">
        <v>173</v>
      </c>
      <c r="G32" s="245">
        <v>0</v>
      </c>
      <c r="H32" s="245">
        <v>0</v>
      </c>
      <c r="I32" s="124">
        <v>0</v>
      </c>
      <c r="J32" s="124">
        <v>0.1</v>
      </c>
      <c r="K32" s="124">
        <v>0.3</v>
      </c>
      <c r="L32" s="124">
        <v>0.57</v>
      </c>
      <c r="M32" s="245" t="s">
        <v>173</v>
      </c>
      <c r="N32" s="245" t="s">
        <v>173</v>
      </c>
      <c r="O32" s="245" t="s">
        <v>173</v>
      </c>
      <c r="P32" s="245" t="s">
        <v>173</v>
      </c>
      <c r="Q32" s="245" t="s">
        <v>173</v>
      </c>
      <c r="R32" s="245" t="s">
        <v>173</v>
      </c>
      <c r="S32" s="245" t="s">
        <v>173</v>
      </c>
      <c r="T32" s="245" t="s">
        <v>173</v>
      </c>
      <c r="U32" s="245" t="s">
        <v>173</v>
      </c>
      <c r="V32" s="245" t="s">
        <v>173</v>
      </c>
      <c r="W32" s="245" t="s">
        <v>173</v>
      </c>
      <c r="X32" s="325" t="s">
        <v>173</v>
      </c>
    </row>
    <row r="33" spans="1:24" s="246" customFormat="1" ht="45">
      <c r="A33" s="289" t="s">
        <v>332</v>
      </c>
      <c r="B33" s="252" t="s">
        <v>323</v>
      </c>
      <c r="C33" s="244" t="s">
        <v>391</v>
      </c>
      <c r="D33" s="245" t="s">
        <v>173</v>
      </c>
      <c r="E33" s="245" t="s">
        <v>173</v>
      </c>
      <c r="F33" s="245" t="s">
        <v>173</v>
      </c>
      <c r="G33" s="245">
        <v>0</v>
      </c>
      <c r="H33" s="245">
        <v>0</v>
      </c>
      <c r="I33" s="124">
        <v>0</v>
      </c>
      <c r="J33" s="124">
        <v>0.1</v>
      </c>
      <c r="K33" s="124">
        <v>0.04</v>
      </c>
      <c r="L33" s="124">
        <v>0</v>
      </c>
      <c r="M33" s="245" t="s">
        <v>173</v>
      </c>
      <c r="N33" s="245" t="s">
        <v>173</v>
      </c>
      <c r="O33" s="245" t="s">
        <v>173</v>
      </c>
      <c r="P33" s="245" t="s">
        <v>173</v>
      </c>
      <c r="Q33" s="245" t="s">
        <v>173</v>
      </c>
      <c r="R33" s="245" t="s">
        <v>173</v>
      </c>
      <c r="S33" s="245" t="s">
        <v>173</v>
      </c>
      <c r="T33" s="245" t="s">
        <v>173</v>
      </c>
      <c r="U33" s="245" t="s">
        <v>173</v>
      </c>
      <c r="V33" s="245" t="s">
        <v>173</v>
      </c>
      <c r="W33" s="245" t="s">
        <v>173</v>
      </c>
      <c r="X33" s="325" t="s">
        <v>173</v>
      </c>
    </row>
    <row r="34" spans="1:24" s="246" customFormat="1" ht="45">
      <c r="A34" s="289" t="s">
        <v>332</v>
      </c>
      <c r="B34" s="252" t="s">
        <v>324</v>
      </c>
      <c r="C34" s="244" t="s">
        <v>392</v>
      </c>
      <c r="D34" s="245" t="s">
        <v>173</v>
      </c>
      <c r="E34" s="245" t="s">
        <v>173</v>
      </c>
      <c r="F34" s="245" t="s">
        <v>173</v>
      </c>
      <c r="G34" s="245">
        <v>0</v>
      </c>
      <c r="H34" s="245">
        <v>0</v>
      </c>
      <c r="I34" s="124">
        <v>0</v>
      </c>
      <c r="J34" s="124">
        <v>0.4</v>
      </c>
      <c r="K34" s="124">
        <v>0.13</v>
      </c>
      <c r="L34" s="124">
        <v>0</v>
      </c>
      <c r="M34" s="245" t="s">
        <v>173</v>
      </c>
      <c r="N34" s="245" t="s">
        <v>173</v>
      </c>
      <c r="O34" s="245" t="s">
        <v>173</v>
      </c>
      <c r="P34" s="245" t="s">
        <v>173</v>
      </c>
      <c r="Q34" s="245" t="s">
        <v>173</v>
      </c>
      <c r="R34" s="245" t="s">
        <v>173</v>
      </c>
      <c r="S34" s="245" t="s">
        <v>173</v>
      </c>
      <c r="T34" s="245" t="s">
        <v>173</v>
      </c>
      <c r="U34" s="245" t="s">
        <v>173</v>
      </c>
      <c r="V34" s="245" t="s">
        <v>173</v>
      </c>
      <c r="W34" s="245" t="s">
        <v>173</v>
      </c>
      <c r="X34" s="325" t="s">
        <v>173</v>
      </c>
    </row>
    <row r="35" spans="1:24" s="246" customFormat="1" ht="45">
      <c r="A35" s="289" t="s">
        <v>332</v>
      </c>
      <c r="B35" s="252" t="s">
        <v>325</v>
      </c>
      <c r="C35" s="244" t="s">
        <v>393</v>
      </c>
      <c r="D35" s="245" t="s">
        <v>173</v>
      </c>
      <c r="E35" s="245" t="s">
        <v>173</v>
      </c>
      <c r="F35" s="245" t="s">
        <v>173</v>
      </c>
      <c r="G35" s="245">
        <v>0</v>
      </c>
      <c r="H35" s="245">
        <v>0</v>
      </c>
      <c r="I35" s="124">
        <v>0</v>
      </c>
      <c r="J35" s="124">
        <v>0.25</v>
      </c>
      <c r="K35" s="124">
        <v>0.16</v>
      </c>
      <c r="L35" s="124">
        <v>0</v>
      </c>
      <c r="M35" s="245" t="s">
        <v>173</v>
      </c>
      <c r="N35" s="245" t="s">
        <v>173</v>
      </c>
      <c r="O35" s="245" t="s">
        <v>173</v>
      </c>
      <c r="P35" s="245" t="s">
        <v>173</v>
      </c>
      <c r="Q35" s="245" t="s">
        <v>173</v>
      </c>
      <c r="R35" s="245" t="s">
        <v>173</v>
      </c>
      <c r="S35" s="245" t="s">
        <v>173</v>
      </c>
      <c r="T35" s="245" t="s">
        <v>173</v>
      </c>
      <c r="U35" s="245" t="s">
        <v>173</v>
      </c>
      <c r="V35" s="245" t="s">
        <v>173</v>
      </c>
      <c r="W35" s="245" t="s">
        <v>173</v>
      </c>
      <c r="X35" s="325" t="s">
        <v>173</v>
      </c>
    </row>
    <row r="36" spans="1:24" s="246" customFormat="1" ht="90">
      <c r="A36" s="289" t="s">
        <v>332</v>
      </c>
      <c r="B36" s="252" t="s">
        <v>326</v>
      </c>
      <c r="C36" s="244" t="s">
        <v>394</v>
      </c>
      <c r="D36" s="245" t="s">
        <v>173</v>
      </c>
      <c r="E36" s="245" t="s">
        <v>173</v>
      </c>
      <c r="F36" s="245" t="s">
        <v>173</v>
      </c>
      <c r="G36" s="245">
        <v>0</v>
      </c>
      <c r="H36" s="245">
        <v>0</v>
      </c>
      <c r="I36" s="124">
        <v>0</v>
      </c>
      <c r="J36" s="124">
        <v>0.5</v>
      </c>
      <c r="K36" s="124">
        <v>0.21</v>
      </c>
      <c r="L36" s="124">
        <v>0.3</v>
      </c>
      <c r="M36" s="245" t="s">
        <v>173</v>
      </c>
      <c r="N36" s="245" t="s">
        <v>173</v>
      </c>
      <c r="O36" s="245" t="s">
        <v>173</v>
      </c>
      <c r="P36" s="245" t="s">
        <v>173</v>
      </c>
      <c r="Q36" s="245" t="s">
        <v>173</v>
      </c>
      <c r="R36" s="245" t="s">
        <v>173</v>
      </c>
      <c r="S36" s="245" t="s">
        <v>173</v>
      </c>
      <c r="T36" s="245" t="s">
        <v>173</v>
      </c>
      <c r="U36" s="245" t="s">
        <v>173</v>
      </c>
      <c r="V36" s="245" t="s">
        <v>173</v>
      </c>
      <c r="W36" s="245" t="s">
        <v>173</v>
      </c>
      <c r="X36" s="325" t="s">
        <v>173</v>
      </c>
    </row>
    <row r="37" spans="1:24" s="246" customFormat="1" ht="105">
      <c r="A37" s="289" t="s">
        <v>332</v>
      </c>
      <c r="B37" s="252" t="s">
        <v>412</v>
      </c>
      <c r="C37" s="244" t="s">
        <v>395</v>
      </c>
      <c r="D37" s="245" t="s">
        <v>173</v>
      </c>
      <c r="E37" s="245" t="s">
        <v>173</v>
      </c>
      <c r="F37" s="245" t="s">
        <v>173</v>
      </c>
      <c r="G37" s="245">
        <v>0</v>
      </c>
      <c r="H37" s="245">
        <v>0</v>
      </c>
      <c r="I37" s="124">
        <v>0</v>
      </c>
      <c r="J37" s="124">
        <v>0.1</v>
      </c>
      <c r="K37" s="124">
        <v>0.31</v>
      </c>
      <c r="L37" s="124">
        <v>0.42</v>
      </c>
      <c r="M37" s="245" t="s">
        <v>173</v>
      </c>
      <c r="N37" s="245" t="s">
        <v>173</v>
      </c>
      <c r="O37" s="245" t="s">
        <v>173</v>
      </c>
      <c r="P37" s="245" t="s">
        <v>173</v>
      </c>
      <c r="Q37" s="245" t="s">
        <v>173</v>
      </c>
      <c r="R37" s="245" t="s">
        <v>173</v>
      </c>
      <c r="S37" s="245" t="s">
        <v>173</v>
      </c>
      <c r="T37" s="245" t="s">
        <v>173</v>
      </c>
      <c r="U37" s="245" t="s">
        <v>173</v>
      </c>
      <c r="V37" s="245" t="s">
        <v>173</v>
      </c>
      <c r="W37" s="245" t="s">
        <v>173</v>
      </c>
      <c r="X37" s="325" t="s">
        <v>173</v>
      </c>
    </row>
    <row r="38" spans="1:24" s="246" customFormat="1" ht="90">
      <c r="A38" s="289" t="s">
        <v>332</v>
      </c>
      <c r="B38" s="252" t="s">
        <v>413</v>
      </c>
      <c r="C38" s="244" t="s">
        <v>396</v>
      </c>
      <c r="D38" s="245" t="s">
        <v>173</v>
      </c>
      <c r="E38" s="245" t="s">
        <v>173</v>
      </c>
      <c r="F38" s="245" t="s">
        <v>173</v>
      </c>
      <c r="G38" s="245">
        <v>0</v>
      </c>
      <c r="H38" s="245">
        <v>0</v>
      </c>
      <c r="I38" s="124">
        <v>0</v>
      </c>
      <c r="J38" s="124">
        <v>0.1</v>
      </c>
      <c r="K38" s="124">
        <v>0.38</v>
      </c>
      <c r="L38" s="124">
        <v>0.66</v>
      </c>
      <c r="M38" s="245" t="s">
        <v>173</v>
      </c>
      <c r="N38" s="245" t="s">
        <v>173</v>
      </c>
      <c r="O38" s="245" t="s">
        <v>173</v>
      </c>
      <c r="P38" s="245" t="s">
        <v>173</v>
      </c>
      <c r="Q38" s="245" t="s">
        <v>173</v>
      </c>
      <c r="R38" s="245" t="s">
        <v>173</v>
      </c>
      <c r="S38" s="245" t="s">
        <v>173</v>
      </c>
      <c r="T38" s="245" t="s">
        <v>173</v>
      </c>
      <c r="U38" s="245" t="s">
        <v>173</v>
      </c>
      <c r="V38" s="245" t="s">
        <v>173</v>
      </c>
      <c r="W38" s="245" t="s">
        <v>173</v>
      </c>
      <c r="X38" s="325" t="s">
        <v>173</v>
      </c>
    </row>
    <row r="39" spans="1:24" s="246" customFormat="1" ht="105">
      <c r="A39" s="289" t="s">
        <v>332</v>
      </c>
      <c r="B39" s="252" t="s">
        <v>414</v>
      </c>
      <c r="C39" s="244" t="s">
        <v>397</v>
      </c>
      <c r="D39" s="245" t="s">
        <v>173</v>
      </c>
      <c r="E39" s="245" t="s">
        <v>173</v>
      </c>
      <c r="F39" s="245" t="s">
        <v>173</v>
      </c>
      <c r="G39" s="245">
        <v>0</v>
      </c>
      <c r="H39" s="245">
        <v>0</v>
      </c>
      <c r="I39" s="124">
        <v>0</v>
      </c>
      <c r="J39" s="124">
        <v>0.1</v>
      </c>
      <c r="K39" s="124">
        <v>0.22</v>
      </c>
      <c r="L39" s="124">
        <v>0.16</v>
      </c>
      <c r="M39" s="245" t="s">
        <v>173</v>
      </c>
      <c r="N39" s="245" t="s">
        <v>173</v>
      </c>
      <c r="O39" s="245" t="s">
        <v>173</v>
      </c>
      <c r="P39" s="245" t="s">
        <v>173</v>
      </c>
      <c r="Q39" s="245" t="s">
        <v>173</v>
      </c>
      <c r="R39" s="245" t="s">
        <v>173</v>
      </c>
      <c r="S39" s="245" t="s">
        <v>173</v>
      </c>
      <c r="T39" s="245" t="s">
        <v>173</v>
      </c>
      <c r="U39" s="245" t="s">
        <v>173</v>
      </c>
      <c r="V39" s="245" t="s">
        <v>173</v>
      </c>
      <c r="W39" s="245" t="s">
        <v>173</v>
      </c>
      <c r="X39" s="325" t="s">
        <v>173</v>
      </c>
    </row>
    <row r="40" spans="1:24" s="246" customFormat="1" ht="90">
      <c r="A40" s="289" t="s">
        <v>332</v>
      </c>
      <c r="B40" s="252" t="s">
        <v>415</v>
      </c>
      <c r="C40" s="244" t="s">
        <v>398</v>
      </c>
      <c r="D40" s="245" t="s">
        <v>173</v>
      </c>
      <c r="E40" s="245" t="s">
        <v>173</v>
      </c>
      <c r="F40" s="245" t="s">
        <v>173</v>
      </c>
      <c r="G40" s="245">
        <v>0</v>
      </c>
      <c r="H40" s="245">
        <v>0</v>
      </c>
      <c r="I40" s="124">
        <v>0</v>
      </c>
      <c r="J40" s="124">
        <v>0.25</v>
      </c>
      <c r="K40" s="124">
        <v>0.21</v>
      </c>
      <c r="L40" s="124">
        <v>0.12</v>
      </c>
      <c r="M40" s="245" t="s">
        <v>173</v>
      </c>
      <c r="N40" s="245" t="s">
        <v>173</v>
      </c>
      <c r="O40" s="245" t="s">
        <v>173</v>
      </c>
      <c r="P40" s="245" t="s">
        <v>173</v>
      </c>
      <c r="Q40" s="245" t="s">
        <v>173</v>
      </c>
      <c r="R40" s="245" t="s">
        <v>173</v>
      </c>
      <c r="S40" s="245" t="s">
        <v>173</v>
      </c>
      <c r="T40" s="245" t="s">
        <v>173</v>
      </c>
      <c r="U40" s="245" t="s">
        <v>173</v>
      </c>
      <c r="V40" s="245" t="s">
        <v>173</v>
      </c>
      <c r="W40" s="245" t="s">
        <v>173</v>
      </c>
      <c r="X40" s="325" t="s">
        <v>173</v>
      </c>
    </row>
    <row r="41" spans="1:24" s="246" customFormat="1" ht="105">
      <c r="A41" s="289" t="s">
        <v>332</v>
      </c>
      <c r="B41" s="252" t="s">
        <v>416</v>
      </c>
      <c r="C41" s="244" t="s">
        <v>399</v>
      </c>
      <c r="D41" s="245" t="s">
        <v>173</v>
      </c>
      <c r="E41" s="245" t="s">
        <v>173</v>
      </c>
      <c r="F41" s="245" t="s">
        <v>173</v>
      </c>
      <c r="G41" s="245">
        <v>0</v>
      </c>
      <c r="H41" s="245">
        <v>0</v>
      </c>
      <c r="I41" s="124">
        <v>0</v>
      </c>
      <c r="J41" s="124">
        <v>0.1</v>
      </c>
      <c r="K41" s="124">
        <v>0.21</v>
      </c>
      <c r="L41" s="124">
        <v>0.12</v>
      </c>
      <c r="M41" s="245" t="s">
        <v>173</v>
      </c>
      <c r="N41" s="245" t="s">
        <v>173</v>
      </c>
      <c r="O41" s="245" t="s">
        <v>173</v>
      </c>
      <c r="P41" s="245" t="s">
        <v>173</v>
      </c>
      <c r="Q41" s="245" t="s">
        <v>173</v>
      </c>
      <c r="R41" s="245" t="s">
        <v>173</v>
      </c>
      <c r="S41" s="245" t="s">
        <v>173</v>
      </c>
      <c r="T41" s="245" t="s">
        <v>173</v>
      </c>
      <c r="U41" s="245" t="s">
        <v>173</v>
      </c>
      <c r="V41" s="245" t="s">
        <v>173</v>
      </c>
      <c r="W41" s="245" t="s">
        <v>173</v>
      </c>
      <c r="X41" s="325" t="s">
        <v>173</v>
      </c>
    </row>
    <row r="42" spans="1:24" s="246" customFormat="1" ht="90.75" thickBot="1">
      <c r="A42" s="291" t="s">
        <v>332</v>
      </c>
      <c r="B42" s="328" t="s">
        <v>336</v>
      </c>
      <c r="C42" s="329" t="s">
        <v>400</v>
      </c>
      <c r="D42" s="330" t="s">
        <v>173</v>
      </c>
      <c r="E42" s="330" t="s">
        <v>173</v>
      </c>
      <c r="F42" s="330" t="s">
        <v>173</v>
      </c>
      <c r="G42" s="330">
        <v>0</v>
      </c>
      <c r="H42" s="330">
        <v>0</v>
      </c>
      <c r="I42" s="295">
        <v>0</v>
      </c>
      <c r="J42" s="295">
        <v>0.1</v>
      </c>
      <c r="K42" s="295">
        <v>0.81</v>
      </c>
      <c r="L42" s="295">
        <v>1.17</v>
      </c>
      <c r="M42" s="330" t="s">
        <v>173</v>
      </c>
      <c r="N42" s="330" t="s">
        <v>173</v>
      </c>
      <c r="O42" s="330" t="s">
        <v>173</v>
      </c>
      <c r="P42" s="330" t="s">
        <v>173</v>
      </c>
      <c r="Q42" s="330" t="s">
        <v>173</v>
      </c>
      <c r="R42" s="330" t="s">
        <v>173</v>
      </c>
      <c r="S42" s="330" t="s">
        <v>173</v>
      </c>
      <c r="T42" s="330" t="s">
        <v>173</v>
      </c>
      <c r="U42" s="330" t="s">
        <v>173</v>
      </c>
      <c r="V42" s="330" t="s">
        <v>173</v>
      </c>
      <c r="W42" s="330" t="s">
        <v>173</v>
      </c>
      <c r="X42" s="331" t="s">
        <v>173</v>
      </c>
    </row>
    <row r="43" s="246" customFormat="1" ht="15"/>
    <row r="44" s="246" customFormat="1" ht="15"/>
    <row r="45" s="246" customFormat="1" ht="15"/>
    <row r="46" s="246" customFormat="1" ht="15"/>
    <row r="47" s="246" customFormat="1" ht="15"/>
    <row r="48" s="246" customFormat="1" ht="15"/>
    <row r="49" s="246" customFormat="1" ht="15"/>
    <row r="50" s="246" customFormat="1" ht="15"/>
    <row r="51" s="246" customFormat="1" ht="15"/>
    <row r="52" s="246" customFormat="1" ht="15"/>
    <row r="53" s="246" customFormat="1" ht="15"/>
    <row r="54" s="246" customFormat="1" ht="15"/>
    <row r="55" s="246" customFormat="1" ht="15"/>
    <row r="56" s="246" customFormat="1" ht="15"/>
    <row r="57" s="246" customFormat="1" ht="15"/>
    <row r="58" s="246" customFormat="1" ht="15"/>
    <row r="59" s="246" customFormat="1" ht="15"/>
    <row r="60" s="246" customFormat="1" ht="15"/>
    <row r="61" s="246" customFormat="1" ht="15"/>
    <row r="62" s="246" customFormat="1" ht="15"/>
    <row r="63" s="246" customFormat="1" ht="15"/>
    <row r="64" s="246" customFormat="1" ht="15"/>
    <row r="65" s="246" customFormat="1" ht="15"/>
    <row r="66" s="246" customFormat="1" ht="15"/>
    <row r="67" s="246" customFormat="1" ht="15"/>
    <row r="68" s="246" customFormat="1" ht="15"/>
    <row r="69" s="246" customFormat="1" ht="15"/>
    <row r="70" s="246" customFormat="1" ht="15"/>
  </sheetData>
  <sheetProtection/>
  <mergeCells count="11">
    <mergeCell ref="P14:R14"/>
    <mergeCell ref="S14:U14"/>
    <mergeCell ref="V14:X14"/>
    <mergeCell ref="A13:A15"/>
    <mergeCell ref="B13:B15"/>
    <mergeCell ref="C13:C15"/>
    <mergeCell ref="D13:X13"/>
    <mergeCell ref="D14:F14"/>
    <mergeCell ref="G14:I14"/>
    <mergeCell ref="J14:L14"/>
    <mergeCell ref="M14:O1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AH99"/>
  <sheetViews>
    <sheetView tabSelected="1" zoomScalePageLayoutView="0" workbookViewId="0" topLeftCell="A26">
      <selection activeCell="B46" sqref="B46"/>
    </sheetView>
  </sheetViews>
  <sheetFormatPr defaultColWidth="27.8515625" defaultRowHeight="15"/>
  <cols>
    <col min="1" max="1" width="8.57421875" style="17" customWidth="1"/>
    <col min="2" max="2" width="49.28125" style="17" customWidth="1"/>
    <col min="3" max="3" width="9.28125" style="17" customWidth="1"/>
    <col min="4" max="6" width="10.00390625" style="17" customWidth="1"/>
    <col min="7" max="8" width="10.57421875" style="17" customWidth="1"/>
    <col min="9" max="9" width="11.7109375" style="17" customWidth="1"/>
    <col min="10" max="15" width="10.00390625" style="17" customWidth="1"/>
    <col min="16" max="16" width="10.7109375" style="17" customWidth="1"/>
    <col min="17" max="17" width="10.8515625" style="17" customWidth="1"/>
    <col min="18" max="20" width="10.7109375" style="17" customWidth="1"/>
    <col min="21" max="21" width="10.421875" style="17" customWidth="1"/>
    <col min="22" max="22" width="10.57421875" style="17" customWidth="1"/>
    <col min="23" max="23" width="10.7109375" style="17" customWidth="1"/>
    <col min="24" max="24" width="10.57421875" style="17" customWidth="1"/>
    <col min="25" max="16384" width="27.8515625" style="17" customWidth="1"/>
  </cols>
  <sheetData>
    <row r="1" ht="15">
      <c r="A1" s="17" t="s">
        <v>433</v>
      </c>
    </row>
    <row r="2" ht="15">
      <c r="A2" s="17" t="s">
        <v>434</v>
      </c>
    </row>
    <row r="3" ht="15">
      <c r="A3" s="145" t="s">
        <v>435</v>
      </c>
    </row>
    <row r="5" ht="15">
      <c r="A5" s="17" t="s">
        <v>0</v>
      </c>
    </row>
    <row r="7" ht="15">
      <c r="A7" s="17" t="s">
        <v>36</v>
      </c>
    </row>
    <row r="8" ht="15">
      <c r="A8" s="17" t="s">
        <v>172</v>
      </c>
    </row>
    <row r="10" spans="1:2" ht="15">
      <c r="A10" s="20" t="s">
        <v>279</v>
      </c>
      <c r="B10" s="18"/>
    </row>
    <row r="11" ht="15">
      <c r="A11" s="17" t="s">
        <v>3</v>
      </c>
    </row>
    <row r="12" ht="15.75" thickBot="1"/>
    <row r="13" spans="1:24" ht="18.75" customHeight="1" thickBot="1">
      <c r="A13" s="434" t="s">
        <v>4</v>
      </c>
      <c r="B13" s="434" t="s">
        <v>24</v>
      </c>
      <c r="C13" s="434" t="s">
        <v>6</v>
      </c>
      <c r="D13" s="444" t="s">
        <v>37</v>
      </c>
      <c r="E13" s="432"/>
      <c r="F13" s="432"/>
      <c r="G13" s="432"/>
      <c r="H13" s="432"/>
      <c r="I13" s="432"/>
      <c r="J13" s="432"/>
      <c r="K13" s="432"/>
      <c r="L13" s="432"/>
      <c r="M13" s="432"/>
      <c r="N13" s="432"/>
      <c r="O13" s="432"/>
      <c r="P13" s="432"/>
      <c r="Q13" s="432"/>
      <c r="R13" s="432"/>
      <c r="S13" s="432"/>
      <c r="T13" s="432"/>
      <c r="U13" s="432"/>
      <c r="V13" s="432"/>
      <c r="W13" s="432"/>
      <c r="X13" s="433"/>
    </row>
    <row r="14" spans="1:24" ht="104.25" customHeight="1" thickBot="1">
      <c r="A14" s="435"/>
      <c r="B14" s="435"/>
      <c r="C14" s="435"/>
      <c r="D14" s="444" t="s">
        <v>38</v>
      </c>
      <c r="E14" s="432"/>
      <c r="F14" s="433"/>
      <c r="G14" s="444" t="s">
        <v>39</v>
      </c>
      <c r="H14" s="432"/>
      <c r="I14" s="432"/>
      <c r="J14" s="460" t="s">
        <v>40</v>
      </c>
      <c r="K14" s="461"/>
      <c r="L14" s="462"/>
      <c r="M14" s="460" t="s">
        <v>41</v>
      </c>
      <c r="N14" s="461"/>
      <c r="O14" s="462"/>
      <c r="P14" s="460" t="s">
        <v>42</v>
      </c>
      <c r="Q14" s="432"/>
      <c r="R14" s="433"/>
      <c r="S14" s="444" t="s">
        <v>43</v>
      </c>
      <c r="T14" s="432"/>
      <c r="U14" s="433"/>
      <c r="V14" s="444" t="s">
        <v>44</v>
      </c>
      <c r="W14" s="432"/>
      <c r="X14" s="433"/>
    </row>
    <row r="15" spans="1:24" ht="137.25" customHeight="1" thickBot="1">
      <c r="A15" s="436"/>
      <c r="B15" s="436"/>
      <c r="C15" s="436"/>
      <c r="D15" s="32"/>
      <c r="E15" s="21"/>
      <c r="F15" s="21"/>
      <c r="G15" s="36" t="s">
        <v>403</v>
      </c>
      <c r="H15" s="36" t="s">
        <v>404</v>
      </c>
      <c r="I15" s="36" t="s">
        <v>405</v>
      </c>
      <c r="J15" s="37"/>
      <c r="K15" s="37"/>
      <c r="L15" s="33"/>
      <c r="M15" s="38"/>
      <c r="N15" s="34"/>
      <c r="O15" s="34"/>
      <c r="P15" s="35"/>
      <c r="Q15" s="21"/>
      <c r="R15" s="21"/>
      <c r="S15" s="21"/>
      <c r="T15" s="21"/>
      <c r="U15" s="21"/>
      <c r="V15" s="21"/>
      <c r="W15" s="21"/>
      <c r="X15" s="21"/>
    </row>
    <row r="16" spans="1:24" ht="15.75" thickBot="1">
      <c r="A16" s="22">
        <v>1</v>
      </c>
      <c r="B16" s="21">
        <v>2</v>
      </c>
      <c r="C16" s="21">
        <v>3</v>
      </c>
      <c r="D16" s="23" t="s">
        <v>151</v>
      </c>
      <c r="E16" s="23" t="s">
        <v>152</v>
      </c>
      <c r="F16" s="23" t="s">
        <v>153</v>
      </c>
      <c r="G16" s="72" t="s">
        <v>154</v>
      </c>
      <c r="H16" s="23" t="s">
        <v>155</v>
      </c>
      <c r="I16" s="72" t="s">
        <v>156</v>
      </c>
      <c r="J16" s="23" t="s">
        <v>157</v>
      </c>
      <c r="K16" s="23" t="s">
        <v>158</v>
      </c>
      <c r="L16" s="23" t="s">
        <v>159</v>
      </c>
      <c r="M16" s="23" t="s">
        <v>160</v>
      </c>
      <c r="N16" s="23" t="s">
        <v>161</v>
      </c>
      <c r="O16" s="23" t="s">
        <v>162</v>
      </c>
      <c r="P16" s="23" t="s">
        <v>163</v>
      </c>
      <c r="Q16" s="23" t="s">
        <v>164</v>
      </c>
      <c r="R16" s="23" t="s">
        <v>165</v>
      </c>
      <c r="S16" s="23" t="s">
        <v>166</v>
      </c>
      <c r="T16" s="23" t="s">
        <v>167</v>
      </c>
      <c r="U16" s="23" t="s">
        <v>168</v>
      </c>
      <c r="V16" s="23" t="s">
        <v>169</v>
      </c>
      <c r="W16" s="23" t="s">
        <v>170</v>
      </c>
      <c r="X16" s="23" t="s">
        <v>171</v>
      </c>
    </row>
    <row r="17" spans="1:24" s="138" customFormat="1" ht="28.5">
      <c r="A17" s="285" t="s">
        <v>134</v>
      </c>
      <c r="B17" s="171" t="s">
        <v>135</v>
      </c>
      <c r="C17" s="253"/>
      <c r="D17" s="245" t="s">
        <v>173</v>
      </c>
      <c r="E17" s="245" t="s">
        <v>173</v>
      </c>
      <c r="F17" s="245" t="s">
        <v>173</v>
      </c>
      <c r="G17" s="254">
        <v>4.61</v>
      </c>
      <c r="H17" s="254">
        <v>0.76</v>
      </c>
      <c r="I17" s="254">
        <v>4.92</v>
      </c>
      <c r="J17" s="245" t="s">
        <v>173</v>
      </c>
      <c r="K17" s="245" t="s">
        <v>173</v>
      </c>
      <c r="L17" s="245" t="s">
        <v>173</v>
      </c>
      <c r="M17" s="245" t="s">
        <v>173</v>
      </c>
      <c r="N17" s="245" t="s">
        <v>173</v>
      </c>
      <c r="O17" s="245" t="s">
        <v>173</v>
      </c>
      <c r="P17" s="245" t="s">
        <v>173</v>
      </c>
      <c r="Q17" s="245" t="s">
        <v>173</v>
      </c>
      <c r="R17" s="245" t="s">
        <v>173</v>
      </c>
      <c r="S17" s="245" t="s">
        <v>173</v>
      </c>
      <c r="T17" s="245" t="s">
        <v>173</v>
      </c>
      <c r="U17" s="245" t="s">
        <v>173</v>
      </c>
      <c r="V17" s="245" t="s">
        <v>173</v>
      </c>
      <c r="W17" s="245" t="s">
        <v>173</v>
      </c>
      <c r="X17" s="325" t="s">
        <v>173</v>
      </c>
    </row>
    <row r="18" spans="1:24" s="138" customFormat="1" ht="15">
      <c r="A18" s="285" t="s">
        <v>136</v>
      </c>
      <c r="B18" s="171" t="s">
        <v>137</v>
      </c>
      <c r="C18" s="253"/>
      <c r="D18" s="245" t="s">
        <v>173</v>
      </c>
      <c r="E18" s="245" t="s">
        <v>173</v>
      </c>
      <c r="F18" s="245" t="s">
        <v>173</v>
      </c>
      <c r="G18" s="255"/>
      <c r="H18" s="255"/>
      <c r="I18" s="255"/>
      <c r="J18" s="245" t="s">
        <v>173</v>
      </c>
      <c r="K18" s="245" t="s">
        <v>173</v>
      </c>
      <c r="L18" s="245" t="s">
        <v>173</v>
      </c>
      <c r="M18" s="245" t="s">
        <v>173</v>
      </c>
      <c r="N18" s="245" t="s">
        <v>173</v>
      </c>
      <c r="O18" s="245" t="s">
        <v>173</v>
      </c>
      <c r="P18" s="245" t="s">
        <v>173</v>
      </c>
      <c r="Q18" s="245" t="s">
        <v>173</v>
      </c>
      <c r="R18" s="245" t="s">
        <v>173</v>
      </c>
      <c r="S18" s="245" t="s">
        <v>173</v>
      </c>
      <c r="T18" s="245" t="s">
        <v>173</v>
      </c>
      <c r="U18" s="245" t="s">
        <v>173</v>
      </c>
      <c r="V18" s="245" t="s">
        <v>173</v>
      </c>
      <c r="W18" s="245" t="s">
        <v>173</v>
      </c>
      <c r="X18" s="325" t="s">
        <v>173</v>
      </c>
    </row>
    <row r="19" spans="1:24" s="138" customFormat="1" ht="28.5">
      <c r="A19" s="285" t="s">
        <v>138</v>
      </c>
      <c r="B19" s="171" t="s">
        <v>139</v>
      </c>
      <c r="C19" s="253"/>
      <c r="D19" s="245" t="s">
        <v>173</v>
      </c>
      <c r="E19" s="245" t="s">
        <v>173</v>
      </c>
      <c r="F19" s="245" t="s">
        <v>173</v>
      </c>
      <c r="G19" s="255">
        <v>4.61</v>
      </c>
      <c r="H19" s="255">
        <v>0.76</v>
      </c>
      <c r="I19" s="255">
        <v>4.92</v>
      </c>
      <c r="J19" s="245" t="s">
        <v>173</v>
      </c>
      <c r="K19" s="245" t="s">
        <v>173</v>
      </c>
      <c r="L19" s="245" t="s">
        <v>173</v>
      </c>
      <c r="M19" s="245" t="s">
        <v>173</v>
      </c>
      <c r="N19" s="245" t="s">
        <v>173</v>
      </c>
      <c r="O19" s="245" t="s">
        <v>173</v>
      </c>
      <c r="P19" s="245" t="s">
        <v>173</v>
      </c>
      <c r="Q19" s="245" t="s">
        <v>173</v>
      </c>
      <c r="R19" s="245" t="s">
        <v>173</v>
      </c>
      <c r="S19" s="245" t="s">
        <v>173</v>
      </c>
      <c r="T19" s="245" t="s">
        <v>173</v>
      </c>
      <c r="U19" s="245" t="s">
        <v>173</v>
      </c>
      <c r="V19" s="245" t="s">
        <v>173</v>
      </c>
      <c r="W19" s="245" t="s">
        <v>173</v>
      </c>
      <c r="X19" s="325" t="s">
        <v>173</v>
      </c>
    </row>
    <row r="20" spans="1:24" s="138" customFormat="1" ht="28.5">
      <c r="A20" s="285" t="s">
        <v>140</v>
      </c>
      <c r="B20" s="171" t="s">
        <v>141</v>
      </c>
      <c r="C20" s="256"/>
      <c r="D20" s="245" t="s">
        <v>173</v>
      </c>
      <c r="E20" s="245" t="s">
        <v>173</v>
      </c>
      <c r="F20" s="245" t="s">
        <v>173</v>
      </c>
      <c r="G20" s="257">
        <v>4.61</v>
      </c>
      <c r="H20" s="257">
        <v>0.76</v>
      </c>
      <c r="I20" s="257">
        <v>4.92</v>
      </c>
      <c r="J20" s="245" t="s">
        <v>173</v>
      </c>
      <c r="K20" s="245" t="s">
        <v>173</v>
      </c>
      <c r="L20" s="245" t="s">
        <v>173</v>
      </c>
      <c r="M20" s="245" t="s">
        <v>173</v>
      </c>
      <c r="N20" s="245" t="s">
        <v>173</v>
      </c>
      <c r="O20" s="245" t="s">
        <v>173</v>
      </c>
      <c r="P20" s="245" t="s">
        <v>173</v>
      </c>
      <c r="Q20" s="245" t="s">
        <v>173</v>
      </c>
      <c r="R20" s="245" t="s">
        <v>173</v>
      </c>
      <c r="S20" s="245" t="s">
        <v>173</v>
      </c>
      <c r="T20" s="245" t="s">
        <v>173</v>
      </c>
      <c r="U20" s="245" t="s">
        <v>173</v>
      </c>
      <c r="V20" s="245" t="s">
        <v>173</v>
      </c>
      <c r="W20" s="245" t="s">
        <v>173</v>
      </c>
      <c r="X20" s="325" t="s">
        <v>173</v>
      </c>
    </row>
    <row r="21" spans="1:24" s="138" customFormat="1" ht="57">
      <c r="A21" s="285" t="s">
        <v>142</v>
      </c>
      <c r="B21" s="171" t="s">
        <v>143</v>
      </c>
      <c r="C21" s="256"/>
      <c r="D21" s="245" t="s">
        <v>173</v>
      </c>
      <c r="E21" s="245" t="s">
        <v>173</v>
      </c>
      <c r="F21" s="245" t="s">
        <v>173</v>
      </c>
      <c r="G21" s="257">
        <v>4.61</v>
      </c>
      <c r="H21" s="257">
        <v>0.76</v>
      </c>
      <c r="I21" s="257">
        <v>4.92</v>
      </c>
      <c r="J21" s="245" t="s">
        <v>173</v>
      </c>
      <c r="K21" s="245" t="s">
        <v>173</v>
      </c>
      <c r="L21" s="245" t="s">
        <v>173</v>
      </c>
      <c r="M21" s="245" t="s">
        <v>173</v>
      </c>
      <c r="N21" s="245" t="s">
        <v>173</v>
      </c>
      <c r="O21" s="245" t="s">
        <v>173</v>
      </c>
      <c r="P21" s="245" t="s">
        <v>173</v>
      </c>
      <c r="Q21" s="245" t="s">
        <v>173</v>
      </c>
      <c r="R21" s="245" t="s">
        <v>173</v>
      </c>
      <c r="S21" s="245" t="s">
        <v>173</v>
      </c>
      <c r="T21" s="245" t="s">
        <v>173</v>
      </c>
      <c r="U21" s="245" t="s">
        <v>173</v>
      </c>
      <c r="V21" s="245" t="s">
        <v>173</v>
      </c>
      <c r="W21" s="245" t="s">
        <v>173</v>
      </c>
      <c r="X21" s="325" t="s">
        <v>173</v>
      </c>
    </row>
    <row r="22" spans="1:24" s="138" customFormat="1" ht="28.5">
      <c r="A22" s="285" t="s">
        <v>98</v>
      </c>
      <c r="B22" s="171" t="s">
        <v>144</v>
      </c>
      <c r="C22" s="256"/>
      <c r="D22" s="245" t="s">
        <v>173</v>
      </c>
      <c r="E22" s="245" t="s">
        <v>173</v>
      </c>
      <c r="F22" s="245" t="s">
        <v>173</v>
      </c>
      <c r="G22" s="257">
        <v>4.61</v>
      </c>
      <c r="H22" s="257">
        <v>0.76</v>
      </c>
      <c r="I22" s="257">
        <v>4.92</v>
      </c>
      <c r="J22" s="245" t="s">
        <v>173</v>
      </c>
      <c r="K22" s="245" t="s">
        <v>173</v>
      </c>
      <c r="L22" s="245" t="s">
        <v>173</v>
      </c>
      <c r="M22" s="245" t="s">
        <v>173</v>
      </c>
      <c r="N22" s="245" t="s">
        <v>173</v>
      </c>
      <c r="O22" s="245" t="s">
        <v>173</v>
      </c>
      <c r="P22" s="245" t="s">
        <v>173</v>
      </c>
      <c r="Q22" s="245" t="s">
        <v>173</v>
      </c>
      <c r="R22" s="245" t="s">
        <v>173</v>
      </c>
      <c r="S22" s="245" t="s">
        <v>173</v>
      </c>
      <c r="T22" s="245" t="s">
        <v>173</v>
      </c>
      <c r="U22" s="245" t="s">
        <v>173</v>
      </c>
      <c r="V22" s="245" t="s">
        <v>173</v>
      </c>
      <c r="W22" s="245" t="s">
        <v>173</v>
      </c>
      <c r="X22" s="325" t="s">
        <v>173</v>
      </c>
    </row>
    <row r="23" spans="1:34" s="138" customFormat="1" ht="60">
      <c r="A23" s="277" t="s">
        <v>98</v>
      </c>
      <c r="B23" s="258" t="s">
        <v>418</v>
      </c>
      <c r="C23" s="256" t="s">
        <v>351</v>
      </c>
      <c r="D23" s="245" t="s">
        <v>173</v>
      </c>
      <c r="E23" s="245" t="s">
        <v>173</v>
      </c>
      <c r="F23" s="245" t="s">
        <v>173</v>
      </c>
      <c r="G23" s="245">
        <v>0.16</v>
      </c>
      <c r="H23" s="245">
        <v>0.04</v>
      </c>
      <c r="I23" s="245">
        <v>0.27</v>
      </c>
      <c r="J23" s="245" t="s">
        <v>173</v>
      </c>
      <c r="K23" s="245" t="s">
        <v>173</v>
      </c>
      <c r="L23" s="245" t="s">
        <v>173</v>
      </c>
      <c r="M23" s="245" t="s">
        <v>173</v>
      </c>
      <c r="N23" s="245" t="s">
        <v>173</v>
      </c>
      <c r="O23" s="245" t="s">
        <v>173</v>
      </c>
      <c r="P23" s="245" t="s">
        <v>173</v>
      </c>
      <c r="Q23" s="245" t="s">
        <v>173</v>
      </c>
      <c r="R23" s="245" t="s">
        <v>173</v>
      </c>
      <c r="S23" s="245" t="s">
        <v>173</v>
      </c>
      <c r="T23" s="245" t="s">
        <v>173</v>
      </c>
      <c r="U23" s="245" t="s">
        <v>173</v>
      </c>
      <c r="V23" s="245" t="s">
        <v>173</v>
      </c>
      <c r="W23" s="245" t="s">
        <v>173</v>
      </c>
      <c r="X23" s="325" t="s">
        <v>173</v>
      </c>
      <c r="Y23" s="259"/>
      <c r="Z23" s="259"/>
      <c r="AA23" s="259"/>
      <c r="AB23" s="259"/>
      <c r="AC23" s="259"/>
      <c r="AD23" s="259"/>
      <c r="AE23" s="259"/>
      <c r="AF23" s="259"/>
      <c r="AG23" s="259"/>
      <c r="AH23" s="259"/>
    </row>
    <row r="24" spans="1:34" s="138" customFormat="1" ht="60">
      <c r="A24" s="277" t="s">
        <v>98</v>
      </c>
      <c r="B24" s="258" t="s">
        <v>419</v>
      </c>
      <c r="C24" s="256" t="s">
        <v>352</v>
      </c>
      <c r="D24" s="245" t="s">
        <v>173</v>
      </c>
      <c r="E24" s="245" t="s">
        <v>173</v>
      </c>
      <c r="F24" s="245" t="s">
        <v>173</v>
      </c>
      <c r="G24" s="245">
        <v>0.16</v>
      </c>
      <c r="H24" s="245">
        <v>0.04</v>
      </c>
      <c r="I24" s="245">
        <v>0.27</v>
      </c>
      <c r="J24" s="245" t="s">
        <v>173</v>
      </c>
      <c r="K24" s="245" t="s">
        <v>173</v>
      </c>
      <c r="L24" s="245" t="s">
        <v>173</v>
      </c>
      <c r="M24" s="245" t="s">
        <v>173</v>
      </c>
      <c r="N24" s="245" t="s">
        <v>173</v>
      </c>
      <c r="O24" s="260" t="s">
        <v>173</v>
      </c>
      <c r="P24" s="245" t="s">
        <v>173</v>
      </c>
      <c r="Q24" s="245" t="s">
        <v>173</v>
      </c>
      <c r="R24" s="245" t="s">
        <v>173</v>
      </c>
      <c r="S24" s="245" t="s">
        <v>173</v>
      </c>
      <c r="T24" s="245" t="s">
        <v>173</v>
      </c>
      <c r="U24" s="245" t="s">
        <v>173</v>
      </c>
      <c r="V24" s="245" t="s">
        <v>173</v>
      </c>
      <c r="W24" s="245" t="s">
        <v>173</v>
      </c>
      <c r="X24" s="325" t="s">
        <v>173</v>
      </c>
      <c r="Y24" s="259"/>
      <c r="Z24" s="259"/>
      <c r="AA24" s="259"/>
      <c r="AB24" s="259"/>
      <c r="AC24" s="259"/>
      <c r="AD24" s="259"/>
      <c r="AE24" s="259"/>
      <c r="AF24" s="259"/>
      <c r="AG24" s="259"/>
      <c r="AH24" s="259"/>
    </row>
    <row r="25" spans="1:34" s="138" customFormat="1" ht="75">
      <c r="A25" s="277" t="s">
        <v>98</v>
      </c>
      <c r="B25" s="258" t="s">
        <v>282</v>
      </c>
      <c r="C25" s="256" t="s">
        <v>353</v>
      </c>
      <c r="D25" s="245" t="s">
        <v>173</v>
      </c>
      <c r="E25" s="245" t="s">
        <v>173</v>
      </c>
      <c r="F25" s="245" t="s">
        <v>173</v>
      </c>
      <c r="G25" s="245">
        <v>0.16</v>
      </c>
      <c r="H25" s="245">
        <v>0.04</v>
      </c>
      <c r="I25" s="245">
        <v>0.27</v>
      </c>
      <c r="J25" s="245" t="s">
        <v>173</v>
      </c>
      <c r="K25" s="245" t="s">
        <v>173</v>
      </c>
      <c r="L25" s="245" t="s">
        <v>173</v>
      </c>
      <c r="M25" s="245" t="s">
        <v>173</v>
      </c>
      <c r="N25" s="245" t="s">
        <v>173</v>
      </c>
      <c r="O25" s="260" t="s">
        <v>173</v>
      </c>
      <c r="P25" s="245" t="s">
        <v>173</v>
      </c>
      <c r="Q25" s="245" t="s">
        <v>173</v>
      </c>
      <c r="R25" s="245" t="s">
        <v>173</v>
      </c>
      <c r="S25" s="245" t="s">
        <v>173</v>
      </c>
      <c r="T25" s="245" t="s">
        <v>173</v>
      </c>
      <c r="U25" s="245" t="s">
        <v>173</v>
      </c>
      <c r="V25" s="245" t="s">
        <v>173</v>
      </c>
      <c r="W25" s="245" t="s">
        <v>173</v>
      </c>
      <c r="X25" s="325" t="s">
        <v>173</v>
      </c>
      <c r="Y25" s="259"/>
      <c r="Z25" s="259"/>
      <c r="AA25" s="259"/>
      <c r="AB25" s="259"/>
      <c r="AC25" s="259"/>
      <c r="AD25" s="259"/>
      <c r="AE25" s="259"/>
      <c r="AF25" s="259"/>
      <c r="AG25" s="259"/>
      <c r="AH25" s="259"/>
    </row>
    <row r="26" spans="1:34" s="138" customFormat="1" ht="90">
      <c r="A26" s="277" t="s">
        <v>98</v>
      </c>
      <c r="B26" s="258" t="s">
        <v>420</v>
      </c>
      <c r="C26" s="256" t="s">
        <v>354</v>
      </c>
      <c r="D26" s="245" t="s">
        <v>173</v>
      </c>
      <c r="E26" s="245" t="s">
        <v>173</v>
      </c>
      <c r="F26" s="245" t="s">
        <v>173</v>
      </c>
      <c r="G26" s="245">
        <v>0.63</v>
      </c>
      <c r="H26" s="245">
        <v>0.04</v>
      </c>
      <c r="I26" s="245">
        <v>0.21</v>
      </c>
      <c r="J26" s="245" t="s">
        <v>173</v>
      </c>
      <c r="K26" s="245" t="s">
        <v>173</v>
      </c>
      <c r="L26" s="245" t="s">
        <v>173</v>
      </c>
      <c r="M26" s="245" t="s">
        <v>173</v>
      </c>
      <c r="N26" s="245" t="s">
        <v>173</v>
      </c>
      <c r="O26" s="245" t="s">
        <v>173</v>
      </c>
      <c r="P26" s="245" t="s">
        <v>173</v>
      </c>
      <c r="Q26" s="245" t="s">
        <v>173</v>
      </c>
      <c r="R26" s="245" t="s">
        <v>173</v>
      </c>
      <c r="S26" s="245" t="s">
        <v>173</v>
      </c>
      <c r="T26" s="245" t="s">
        <v>173</v>
      </c>
      <c r="U26" s="245" t="s">
        <v>173</v>
      </c>
      <c r="V26" s="245" t="s">
        <v>173</v>
      </c>
      <c r="W26" s="245" t="s">
        <v>173</v>
      </c>
      <c r="X26" s="325" t="s">
        <v>173</v>
      </c>
      <c r="Y26" s="259"/>
      <c r="Z26" s="259"/>
      <c r="AA26" s="259"/>
      <c r="AB26" s="259"/>
      <c r="AC26" s="259"/>
      <c r="AD26" s="259"/>
      <c r="AE26" s="259"/>
      <c r="AF26" s="259"/>
      <c r="AG26" s="259"/>
      <c r="AH26" s="259"/>
    </row>
    <row r="27" spans="1:34" s="138" customFormat="1" ht="90">
      <c r="A27" s="277" t="s">
        <v>98</v>
      </c>
      <c r="B27" s="258" t="s">
        <v>283</v>
      </c>
      <c r="C27" s="256" t="s">
        <v>355</v>
      </c>
      <c r="D27" s="245" t="s">
        <v>173</v>
      </c>
      <c r="E27" s="245" t="s">
        <v>173</v>
      </c>
      <c r="F27" s="245" t="s">
        <v>173</v>
      </c>
      <c r="G27" s="245">
        <v>0.16</v>
      </c>
      <c r="H27" s="245">
        <v>0.04</v>
      </c>
      <c r="I27" s="245">
        <v>0.27</v>
      </c>
      <c r="J27" s="245" t="s">
        <v>173</v>
      </c>
      <c r="K27" s="245" t="s">
        <v>173</v>
      </c>
      <c r="L27" s="245" t="s">
        <v>173</v>
      </c>
      <c r="M27" s="245" t="s">
        <v>173</v>
      </c>
      <c r="N27" s="245" t="s">
        <v>173</v>
      </c>
      <c r="O27" s="245" t="s">
        <v>173</v>
      </c>
      <c r="P27" s="245" t="s">
        <v>173</v>
      </c>
      <c r="Q27" s="245" t="s">
        <v>173</v>
      </c>
      <c r="R27" s="245" t="s">
        <v>173</v>
      </c>
      <c r="S27" s="245" t="s">
        <v>173</v>
      </c>
      <c r="T27" s="245" t="s">
        <v>173</v>
      </c>
      <c r="U27" s="245" t="s">
        <v>173</v>
      </c>
      <c r="V27" s="245" t="s">
        <v>173</v>
      </c>
      <c r="W27" s="245" t="s">
        <v>173</v>
      </c>
      <c r="X27" s="325" t="s">
        <v>173</v>
      </c>
      <c r="Y27" s="259"/>
      <c r="Z27" s="259"/>
      <c r="AA27" s="259"/>
      <c r="AB27" s="259"/>
      <c r="AC27" s="259"/>
      <c r="AD27" s="259"/>
      <c r="AE27" s="259"/>
      <c r="AF27" s="259"/>
      <c r="AG27" s="259"/>
      <c r="AH27" s="259"/>
    </row>
    <row r="28" spans="1:34" s="138" customFormat="1" ht="90">
      <c r="A28" s="277" t="s">
        <v>98</v>
      </c>
      <c r="B28" s="258" t="s">
        <v>284</v>
      </c>
      <c r="C28" s="256" t="s">
        <v>356</v>
      </c>
      <c r="D28" s="245" t="s">
        <v>173</v>
      </c>
      <c r="E28" s="245" t="s">
        <v>173</v>
      </c>
      <c r="F28" s="245" t="s">
        <v>173</v>
      </c>
      <c r="G28" s="261">
        <v>0.1</v>
      </c>
      <c r="H28" s="245">
        <v>0.04</v>
      </c>
      <c r="I28" s="245">
        <v>0.27</v>
      </c>
      <c r="J28" s="245" t="s">
        <v>173</v>
      </c>
      <c r="K28" s="245" t="s">
        <v>173</v>
      </c>
      <c r="L28" s="245" t="s">
        <v>173</v>
      </c>
      <c r="M28" s="245" t="s">
        <v>173</v>
      </c>
      <c r="N28" s="245" t="s">
        <v>173</v>
      </c>
      <c r="O28" s="245" t="s">
        <v>173</v>
      </c>
      <c r="P28" s="245" t="s">
        <v>173</v>
      </c>
      <c r="Q28" s="245" t="s">
        <v>173</v>
      </c>
      <c r="R28" s="245" t="s">
        <v>173</v>
      </c>
      <c r="S28" s="245" t="s">
        <v>173</v>
      </c>
      <c r="T28" s="245" t="s">
        <v>173</v>
      </c>
      <c r="U28" s="245" t="s">
        <v>173</v>
      </c>
      <c r="V28" s="245" t="s">
        <v>173</v>
      </c>
      <c r="W28" s="245" t="s">
        <v>173</v>
      </c>
      <c r="X28" s="325" t="s">
        <v>173</v>
      </c>
      <c r="Y28" s="259"/>
      <c r="Z28" s="259"/>
      <c r="AA28" s="259"/>
      <c r="AB28" s="259"/>
      <c r="AC28" s="259"/>
      <c r="AD28" s="259"/>
      <c r="AE28" s="259"/>
      <c r="AF28" s="259"/>
      <c r="AG28" s="259"/>
      <c r="AH28" s="259"/>
    </row>
    <row r="29" spans="1:34" s="138" customFormat="1" ht="75">
      <c r="A29" s="277" t="s">
        <v>98</v>
      </c>
      <c r="B29" s="258" t="s">
        <v>285</v>
      </c>
      <c r="C29" s="256" t="s">
        <v>357</v>
      </c>
      <c r="D29" s="245" t="s">
        <v>173</v>
      </c>
      <c r="E29" s="245" t="s">
        <v>173</v>
      </c>
      <c r="F29" s="245" t="s">
        <v>173</v>
      </c>
      <c r="G29" s="261">
        <v>0.25</v>
      </c>
      <c r="H29" s="245">
        <v>0.04</v>
      </c>
      <c r="I29" s="245">
        <v>0.27</v>
      </c>
      <c r="J29" s="245" t="s">
        <v>173</v>
      </c>
      <c r="K29" s="245" t="s">
        <v>173</v>
      </c>
      <c r="L29" s="245" t="s">
        <v>173</v>
      </c>
      <c r="M29" s="245" t="s">
        <v>173</v>
      </c>
      <c r="N29" s="245" t="s">
        <v>173</v>
      </c>
      <c r="O29" s="245" t="s">
        <v>173</v>
      </c>
      <c r="P29" s="245" t="s">
        <v>173</v>
      </c>
      <c r="Q29" s="245" t="s">
        <v>173</v>
      </c>
      <c r="R29" s="245" t="s">
        <v>173</v>
      </c>
      <c r="S29" s="245" t="s">
        <v>173</v>
      </c>
      <c r="T29" s="245" t="s">
        <v>173</v>
      </c>
      <c r="U29" s="245" t="s">
        <v>173</v>
      </c>
      <c r="V29" s="245" t="s">
        <v>173</v>
      </c>
      <c r="W29" s="245" t="s">
        <v>173</v>
      </c>
      <c r="X29" s="325" t="s">
        <v>173</v>
      </c>
      <c r="Y29" s="259"/>
      <c r="Z29" s="259"/>
      <c r="AA29" s="259"/>
      <c r="AB29" s="259"/>
      <c r="AC29" s="259"/>
      <c r="AD29" s="259"/>
      <c r="AE29" s="259"/>
      <c r="AF29" s="259"/>
      <c r="AG29" s="259"/>
      <c r="AH29" s="259"/>
    </row>
    <row r="30" spans="1:34" s="138" customFormat="1" ht="75">
      <c r="A30" s="277" t="s">
        <v>98</v>
      </c>
      <c r="B30" s="258" t="s">
        <v>286</v>
      </c>
      <c r="C30" s="256" t="s">
        <v>358</v>
      </c>
      <c r="D30" s="245" t="s">
        <v>173</v>
      </c>
      <c r="E30" s="245" t="s">
        <v>173</v>
      </c>
      <c r="F30" s="245" t="s">
        <v>173</v>
      </c>
      <c r="G30" s="245">
        <v>0.16</v>
      </c>
      <c r="H30" s="245">
        <v>0.04</v>
      </c>
      <c r="I30" s="245">
        <v>0.27</v>
      </c>
      <c r="J30" s="245" t="s">
        <v>173</v>
      </c>
      <c r="K30" s="245" t="s">
        <v>173</v>
      </c>
      <c r="L30" s="245" t="s">
        <v>173</v>
      </c>
      <c r="M30" s="245" t="s">
        <v>173</v>
      </c>
      <c r="N30" s="245" t="s">
        <v>173</v>
      </c>
      <c r="O30" s="245" t="s">
        <v>173</v>
      </c>
      <c r="P30" s="245" t="s">
        <v>173</v>
      </c>
      <c r="Q30" s="245" t="s">
        <v>173</v>
      </c>
      <c r="R30" s="245" t="s">
        <v>173</v>
      </c>
      <c r="S30" s="245" t="s">
        <v>173</v>
      </c>
      <c r="T30" s="245" t="s">
        <v>173</v>
      </c>
      <c r="U30" s="245" t="s">
        <v>173</v>
      </c>
      <c r="V30" s="245" t="s">
        <v>173</v>
      </c>
      <c r="W30" s="245" t="s">
        <v>173</v>
      </c>
      <c r="X30" s="325" t="s">
        <v>173</v>
      </c>
      <c r="Y30" s="259"/>
      <c r="Z30" s="259"/>
      <c r="AA30" s="259"/>
      <c r="AB30" s="259"/>
      <c r="AC30" s="259"/>
      <c r="AD30" s="259"/>
      <c r="AE30" s="259"/>
      <c r="AF30" s="259"/>
      <c r="AG30" s="259"/>
      <c r="AH30" s="259"/>
    </row>
    <row r="31" spans="1:34" s="138" customFormat="1" ht="75">
      <c r="A31" s="277" t="s">
        <v>98</v>
      </c>
      <c r="B31" s="258" t="s">
        <v>287</v>
      </c>
      <c r="C31" s="256" t="s">
        <v>359</v>
      </c>
      <c r="D31" s="245" t="s">
        <v>173</v>
      </c>
      <c r="E31" s="245" t="s">
        <v>173</v>
      </c>
      <c r="F31" s="245" t="s">
        <v>173</v>
      </c>
      <c r="G31" s="245">
        <v>0.16</v>
      </c>
      <c r="H31" s="245">
        <v>0.04</v>
      </c>
      <c r="I31" s="245">
        <v>0.27</v>
      </c>
      <c r="J31" s="245" t="s">
        <v>173</v>
      </c>
      <c r="K31" s="245" t="s">
        <v>173</v>
      </c>
      <c r="L31" s="245" t="s">
        <v>173</v>
      </c>
      <c r="M31" s="245" t="s">
        <v>173</v>
      </c>
      <c r="N31" s="245" t="s">
        <v>173</v>
      </c>
      <c r="O31" s="245" t="s">
        <v>173</v>
      </c>
      <c r="P31" s="245" t="s">
        <v>173</v>
      </c>
      <c r="Q31" s="245" t="s">
        <v>173</v>
      </c>
      <c r="R31" s="245" t="s">
        <v>173</v>
      </c>
      <c r="S31" s="245" t="s">
        <v>173</v>
      </c>
      <c r="T31" s="245" t="s">
        <v>173</v>
      </c>
      <c r="U31" s="245" t="s">
        <v>173</v>
      </c>
      <c r="V31" s="245" t="s">
        <v>173</v>
      </c>
      <c r="W31" s="245" t="s">
        <v>173</v>
      </c>
      <c r="X31" s="325" t="s">
        <v>173</v>
      </c>
      <c r="Y31" s="259"/>
      <c r="Z31" s="259"/>
      <c r="AA31" s="259"/>
      <c r="AB31" s="259"/>
      <c r="AC31" s="259"/>
      <c r="AD31" s="259"/>
      <c r="AE31" s="259"/>
      <c r="AF31" s="259"/>
      <c r="AG31" s="259"/>
      <c r="AH31" s="259"/>
    </row>
    <row r="32" spans="1:34" s="138" customFormat="1" ht="90">
      <c r="A32" s="277" t="s">
        <v>98</v>
      </c>
      <c r="B32" s="258" t="s">
        <v>288</v>
      </c>
      <c r="C32" s="256" t="s">
        <v>360</v>
      </c>
      <c r="D32" s="245" t="s">
        <v>173</v>
      </c>
      <c r="E32" s="245" t="s">
        <v>173</v>
      </c>
      <c r="F32" s="245" t="s">
        <v>173</v>
      </c>
      <c r="G32" s="261">
        <v>0.25</v>
      </c>
      <c r="H32" s="245">
        <v>0.04</v>
      </c>
      <c r="I32" s="245">
        <v>0.27</v>
      </c>
      <c r="J32" s="245" t="s">
        <v>173</v>
      </c>
      <c r="K32" s="245" t="s">
        <v>173</v>
      </c>
      <c r="L32" s="245" t="s">
        <v>173</v>
      </c>
      <c r="M32" s="245" t="s">
        <v>173</v>
      </c>
      <c r="N32" s="245" t="s">
        <v>173</v>
      </c>
      <c r="O32" s="245" t="s">
        <v>173</v>
      </c>
      <c r="P32" s="245" t="s">
        <v>173</v>
      </c>
      <c r="Q32" s="245" t="s">
        <v>173</v>
      </c>
      <c r="R32" s="245" t="s">
        <v>173</v>
      </c>
      <c r="S32" s="245" t="s">
        <v>173</v>
      </c>
      <c r="T32" s="245" t="s">
        <v>173</v>
      </c>
      <c r="U32" s="245" t="s">
        <v>173</v>
      </c>
      <c r="V32" s="245" t="s">
        <v>173</v>
      </c>
      <c r="W32" s="245" t="s">
        <v>173</v>
      </c>
      <c r="X32" s="325" t="s">
        <v>173</v>
      </c>
      <c r="Y32" s="259"/>
      <c r="Z32" s="259"/>
      <c r="AA32" s="259"/>
      <c r="AB32" s="259"/>
      <c r="AC32" s="259"/>
      <c r="AD32" s="259"/>
      <c r="AE32" s="259"/>
      <c r="AF32" s="259"/>
      <c r="AG32" s="259"/>
      <c r="AH32" s="259"/>
    </row>
    <row r="33" spans="1:34" s="138" customFormat="1" ht="90">
      <c r="A33" s="277" t="s">
        <v>98</v>
      </c>
      <c r="B33" s="258" t="s">
        <v>289</v>
      </c>
      <c r="C33" s="256" t="s">
        <v>361</v>
      </c>
      <c r="D33" s="245" t="s">
        <v>173</v>
      </c>
      <c r="E33" s="245" t="s">
        <v>173</v>
      </c>
      <c r="F33" s="245" t="s">
        <v>173</v>
      </c>
      <c r="G33" s="245">
        <v>0.16</v>
      </c>
      <c r="H33" s="245">
        <v>0.04</v>
      </c>
      <c r="I33" s="245">
        <v>0.27</v>
      </c>
      <c r="J33" s="245" t="s">
        <v>173</v>
      </c>
      <c r="K33" s="245" t="s">
        <v>173</v>
      </c>
      <c r="L33" s="245" t="s">
        <v>173</v>
      </c>
      <c r="M33" s="245" t="s">
        <v>173</v>
      </c>
      <c r="N33" s="245" t="s">
        <v>173</v>
      </c>
      <c r="O33" s="245" t="s">
        <v>173</v>
      </c>
      <c r="P33" s="245" t="s">
        <v>173</v>
      </c>
      <c r="Q33" s="245" t="s">
        <v>173</v>
      </c>
      <c r="R33" s="245" t="s">
        <v>173</v>
      </c>
      <c r="S33" s="245" t="s">
        <v>173</v>
      </c>
      <c r="T33" s="245" t="s">
        <v>173</v>
      </c>
      <c r="U33" s="245" t="s">
        <v>173</v>
      </c>
      <c r="V33" s="245" t="s">
        <v>173</v>
      </c>
      <c r="W33" s="245" t="s">
        <v>173</v>
      </c>
      <c r="X33" s="325" t="s">
        <v>173</v>
      </c>
      <c r="Y33" s="259"/>
      <c r="Z33" s="259"/>
      <c r="AA33" s="259"/>
      <c r="AB33" s="259"/>
      <c r="AC33" s="259"/>
      <c r="AD33" s="259"/>
      <c r="AE33" s="259"/>
      <c r="AF33" s="259"/>
      <c r="AG33" s="259"/>
      <c r="AH33" s="259"/>
    </row>
    <row r="34" spans="1:34" s="138" customFormat="1" ht="90">
      <c r="A34" s="277" t="s">
        <v>98</v>
      </c>
      <c r="B34" s="258" t="s">
        <v>290</v>
      </c>
      <c r="C34" s="256" t="s">
        <v>362</v>
      </c>
      <c r="D34" s="245" t="s">
        <v>173</v>
      </c>
      <c r="E34" s="245" t="s">
        <v>173</v>
      </c>
      <c r="F34" s="245" t="s">
        <v>173</v>
      </c>
      <c r="G34" s="245">
        <v>0.16</v>
      </c>
      <c r="H34" s="245">
        <v>0.04</v>
      </c>
      <c r="I34" s="245">
        <v>0.27</v>
      </c>
      <c r="J34" s="245" t="s">
        <v>173</v>
      </c>
      <c r="K34" s="245" t="s">
        <v>173</v>
      </c>
      <c r="L34" s="245" t="s">
        <v>173</v>
      </c>
      <c r="M34" s="245" t="s">
        <v>173</v>
      </c>
      <c r="N34" s="245" t="s">
        <v>173</v>
      </c>
      <c r="O34" s="245" t="s">
        <v>173</v>
      </c>
      <c r="P34" s="245" t="s">
        <v>173</v>
      </c>
      <c r="Q34" s="245" t="s">
        <v>173</v>
      </c>
      <c r="R34" s="245" t="s">
        <v>173</v>
      </c>
      <c r="S34" s="245" t="s">
        <v>173</v>
      </c>
      <c r="T34" s="245" t="s">
        <v>173</v>
      </c>
      <c r="U34" s="245" t="s">
        <v>173</v>
      </c>
      <c r="V34" s="245" t="s">
        <v>173</v>
      </c>
      <c r="W34" s="245" t="s">
        <v>173</v>
      </c>
      <c r="X34" s="325" t="s">
        <v>173</v>
      </c>
      <c r="Y34" s="259"/>
      <c r="Z34" s="259"/>
      <c r="AA34" s="259"/>
      <c r="AB34" s="259"/>
      <c r="AC34" s="259"/>
      <c r="AD34" s="259"/>
      <c r="AE34" s="259"/>
      <c r="AF34" s="259"/>
      <c r="AG34" s="259"/>
      <c r="AH34" s="259"/>
    </row>
    <row r="35" spans="1:34" s="138" customFormat="1" ht="90">
      <c r="A35" s="277" t="s">
        <v>98</v>
      </c>
      <c r="B35" s="258" t="s">
        <v>291</v>
      </c>
      <c r="C35" s="256" t="s">
        <v>363</v>
      </c>
      <c r="D35" s="245" t="s">
        <v>173</v>
      </c>
      <c r="E35" s="245" t="s">
        <v>173</v>
      </c>
      <c r="F35" s="245" t="s">
        <v>173</v>
      </c>
      <c r="G35" s="261">
        <v>0.25</v>
      </c>
      <c r="H35" s="245">
        <v>0.04</v>
      </c>
      <c r="I35" s="245">
        <v>0.27</v>
      </c>
      <c r="J35" s="245" t="s">
        <v>173</v>
      </c>
      <c r="K35" s="245" t="s">
        <v>173</v>
      </c>
      <c r="L35" s="245" t="s">
        <v>173</v>
      </c>
      <c r="M35" s="245" t="s">
        <v>173</v>
      </c>
      <c r="N35" s="245" t="s">
        <v>173</v>
      </c>
      <c r="O35" s="245" t="s">
        <v>173</v>
      </c>
      <c r="P35" s="245" t="s">
        <v>173</v>
      </c>
      <c r="Q35" s="245" t="s">
        <v>173</v>
      </c>
      <c r="R35" s="245" t="s">
        <v>173</v>
      </c>
      <c r="S35" s="245" t="s">
        <v>173</v>
      </c>
      <c r="T35" s="245" t="s">
        <v>173</v>
      </c>
      <c r="U35" s="245" t="s">
        <v>173</v>
      </c>
      <c r="V35" s="245" t="s">
        <v>173</v>
      </c>
      <c r="W35" s="245" t="s">
        <v>173</v>
      </c>
      <c r="X35" s="325" t="s">
        <v>173</v>
      </c>
      <c r="Y35" s="259"/>
      <c r="Z35" s="259"/>
      <c r="AA35" s="259"/>
      <c r="AB35" s="259"/>
      <c r="AC35" s="259"/>
      <c r="AD35" s="259"/>
      <c r="AE35" s="259"/>
      <c r="AF35" s="259"/>
      <c r="AG35" s="259"/>
      <c r="AH35" s="259"/>
    </row>
    <row r="36" spans="1:34" s="138" customFormat="1" ht="75">
      <c r="A36" s="277" t="s">
        <v>98</v>
      </c>
      <c r="B36" s="258" t="s">
        <v>292</v>
      </c>
      <c r="C36" s="256" t="s">
        <v>364</v>
      </c>
      <c r="D36" s="245" t="s">
        <v>173</v>
      </c>
      <c r="E36" s="245" t="s">
        <v>173</v>
      </c>
      <c r="F36" s="245" t="s">
        <v>173</v>
      </c>
      <c r="G36" s="261">
        <v>0.25</v>
      </c>
      <c r="H36" s="245">
        <v>0.04</v>
      </c>
      <c r="I36" s="245">
        <v>0.27</v>
      </c>
      <c r="J36" s="245" t="s">
        <v>173</v>
      </c>
      <c r="K36" s="245" t="s">
        <v>173</v>
      </c>
      <c r="L36" s="245" t="s">
        <v>173</v>
      </c>
      <c r="M36" s="245" t="s">
        <v>173</v>
      </c>
      <c r="N36" s="245" t="s">
        <v>173</v>
      </c>
      <c r="O36" s="245" t="s">
        <v>173</v>
      </c>
      <c r="P36" s="245" t="s">
        <v>173</v>
      </c>
      <c r="Q36" s="245" t="s">
        <v>173</v>
      </c>
      <c r="R36" s="245" t="s">
        <v>173</v>
      </c>
      <c r="S36" s="245" t="s">
        <v>173</v>
      </c>
      <c r="T36" s="245" t="s">
        <v>173</v>
      </c>
      <c r="U36" s="245" t="s">
        <v>173</v>
      </c>
      <c r="V36" s="245" t="s">
        <v>173</v>
      </c>
      <c r="W36" s="245" t="s">
        <v>173</v>
      </c>
      <c r="X36" s="325" t="s">
        <v>173</v>
      </c>
      <c r="Y36" s="259"/>
      <c r="Z36" s="259"/>
      <c r="AA36" s="259"/>
      <c r="AB36" s="259"/>
      <c r="AC36" s="259"/>
      <c r="AD36" s="259"/>
      <c r="AE36" s="259"/>
      <c r="AF36" s="259"/>
      <c r="AG36" s="259"/>
      <c r="AH36" s="259"/>
    </row>
    <row r="37" spans="1:34" s="138" customFormat="1" ht="90">
      <c r="A37" s="277" t="s">
        <v>98</v>
      </c>
      <c r="B37" s="258" t="s">
        <v>421</v>
      </c>
      <c r="C37" s="256" t="s">
        <v>365</v>
      </c>
      <c r="D37" s="245" t="s">
        <v>173</v>
      </c>
      <c r="E37" s="245" t="s">
        <v>173</v>
      </c>
      <c r="F37" s="245" t="s">
        <v>173</v>
      </c>
      <c r="G37" s="261">
        <v>0.25</v>
      </c>
      <c r="H37" s="245">
        <v>0.04</v>
      </c>
      <c r="I37" s="245">
        <v>0.27</v>
      </c>
      <c r="J37" s="245" t="s">
        <v>173</v>
      </c>
      <c r="K37" s="245" t="s">
        <v>173</v>
      </c>
      <c r="L37" s="245" t="s">
        <v>173</v>
      </c>
      <c r="M37" s="245" t="s">
        <v>173</v>
      </c>
      <c r="N37" s="245" t="s">
        <v>173</v>
      </c>
      <c r="O37" s="245" t="s">
        <v>173</v>
      </c>
      <c r="P37" s="245" t="s">
        <v>173</v>
      </c>
      <c r="Q37" s="245" t="s">
        <v>173</v>
      </c>
      <c r="R37" s="245" t="s">
        <v>173</v>
      </c>
      <c r="S37" s="245" t="s">
        <v>173</v>
      </c>
      <c r="T37" s="245" t="s">
        <v>173</v>
      </c>
      <c r="U37" s="245" t="s">
        <v>173</v>
      </c>
      <c r="V37" s="245" t="s">
        <v>173</v>
      </c>
      <c r="W37" s="245" t="s">
        <v>173</v>
      </c>
      <c r="X37" s="325" t="s">
        <v>173</v>
      </c>
      <c r="Y37" s="259"/>
      <c r="Z37" s="259"/>
      <c r="AA37" s="259"/>
      <c r="AB37" s="259"/>
      <c r="AC37" s="259"/>
      <c r="AD37" s="259"/>
      <c r="AE37" s="259"/>
      <c r="AF37" s="259"/>
      <c r="AG37" s="259"/>
      <c r="AH37" s="259"/>
    </row>
    <row r="38" spans="1:34" s="138" customFormat="1" ht="90">
      <c r="A38" s="277" t="s">
        <v>98</v>
      </c>
      <c r="B38" s="258" t="s">
        <v>422</v>
      </c>
      <c r="C38" s="256" t="s">
        <v>366</v>
      </c>
      <c r="D38" s="245" t="s">
        <v>173</v>
      </c>
      <c r="E38" s="245" t="s">
        <v>173</v>
      </c>
      <c r="F38" s="245" t="s">
        <v>173</v>
      </c>
      <c r="G38" s="261">
        <v>0.4</v>
      </c>
      <c r="H38" s="245">
        <v>0.04</v>
      </c>
      <c r="I38" s="245">
        <v>0.18</v>
      </c>
      <c r="J38" s="245" t="s">
        <v>173</v>
      </c>
      <c r="K38" s="245" t="s">
        <v>173</v>
      </c>
      <c r="L38" s="245" t="s">
        <v>173</v>
      </c>
      <c r="M38" s="245" t="s">
        <v>173</v>
      </c>
      <c r="N38" s="245" t="s">
        <v>173</v>
      </c>
      <c r="O38" s="245" t="s">
        <v>173</v>
      </c>
      <c r="P38" s="245" t="s">
        <v>173</v>
      </c>
      <c r="Q38" s="245" t="s">
        <v>173</v>
      </c>
      <c r="R38" s="245" t="s">
        <v>173</v>
      </c>
      <c r="S38" s="245" t="s">
        <v>173</v>
      </c>
      <c r="T38" s="245" t="s">
        <v>173</v>
      </c>
      <c r="U38" s="245" t="s">
        <v>173</v>
      </c>
      <c r="V38" s="245" t="s">
        <v>173</v>
      </c>
      <c r="W38" s="245" t="s">
        <v>173</v>
      </c>
      <c r="X38" s="325" t="s">
        <v>173</v>
      </c>
      <c r="Y38" s="259"/>
      <c r="Z38" s="259"/>
      <c r="AA38" s="259"/>
      <c r="AB38" s="259"/>
      <c r="AC38" s="259"/>
      <c r="AD38" s="259"/>
      <c r="AE38" s="259"/>
      <c r="AF38" s="259"/>
      <c r="AG38" s="259"/>
      <c r="AH38" s="259"/>
    </row>
    <row r="39" spans="1:34" s="138" customFormat="1" ht="90">
      <c r="A39" s="277" t="s">
        <v>98</v>
      </c>
      <c r="B39" s="258" t="s">
        <v>423</v>
      </c>
      <c r="C39" s="256" t="s">
        <v>367</v>
      </c>
      <c r="D39" s="245" t="s">
        <v>173</v>
      </c>
      <c r="E39" s="245" t="s">
        <v>173</v>
      </c>
      <c r="F39" s="245" t="s">
        <v>173</v>
      </c>
      <c r="G39" s="261">
        <v>0.63</v>
      </c>
      <c r="H39" s="245">
        <v>0.04</v>
      </c>
      <c r="I39" s="245">
        <v>0.21</v>
      </c>
      <c r="J39" s="245" t="s">
        <v>173</v>
      </c>
      <c r="K39" s="245" t="s">
        <v>173</v>
      </c>
      <c r="L39" s="245" t="s">
        <v>173</v>
      </c>
      <c r="M39" s="245" t="s">
        <v>173</v>
      </c>
      <c r="N39" s="245" t="s">
        <v>173</v>
      </c>
      <c r="O39" s="245" t="s">
        <v>173</v>
      </c>
      <c r="P39" s="245" t="s">
        <v>173</v>
      </c>
      <c r="Q39" s="245" t="s">
        <v>173</v>
      </c>
      <c r="R39" s="245" t="s">
        <v>173</v>
      </c>
      <c r="S39" s="245" t="s">
        <v>173</v>
      </c>
      <c r="T39" s="245" t="s">
        <v>173</v>
      </c>
      <c r="U39" s="245" t="s">
        <v>173</v>
      </c>
      <c r="V39" s="245" t="s">
        <v>173</v>
      </c>
      <c r="W39" s="245" t="s">
        <v>173</v>
      </c>
      <c r="X39" s="325" t="s">
        <v>173</v>
      </c>
      <c r="Y39" s="259"/>
      <c r="Z39" s="259"/>
      <c r="AA39" s="259"/>
      <c r="AB39" s="259"/>
      <c r="AC39" s="259"/>
      <c r="AD39" s="259"/>
      <c r="AE39" s="259"/>
      <c r="AF39" s="259"/>
      <c r="AG39" s="259"/>
      <c r="AH39" s="259"/>
    </row>
    <row r="40" spans="1:34" s="138" customFormat="1" ht="60">
      <c r="A40" s="277" t="s">
        <v>98</v>
      </c>
      <c r="B40" s="258" t="s">
        <v>295</v>
      </c>
      <c r="C40" s="256" t="s">
        <v>368</v>
      </c>
      <c r="D40" s="245" t="s">
        <v>173</v>
      </c>
      <c r="E40" s="245" t="s">
        <v>173</v>
      </c>
      <c r="F40" s="245" t="s">
        <v>173</v>
      </c>
      <c r="G40" s="245">
        <v>0.16</v>
      </c>
      <c r="H40" s="245">
        <v>0.04</v>
      </c>
      <c r="I40" s="245">
        <v>0.27</v>
      </c>
      <c r="J40" s="245" t="s">
        <v>173</v>
      </c>
      <c r="K40" s="245" t="s">
        <v>173</v>
      </c>
      <c r="L40" s="245" t="s">
        <v>173</v>
      </c>
      <c r="M40" s="245" t="s">
        <v>173</v>
      </c>
      <c r="N40" s="245" t="s">
        <v>173</v>
      </c>
      <c r="O40" s="245" t="s">
        <v>173</v>
      </c>
      <c r="P40" s="245" t="s">
        <v>173</v>
      </c>
      <c r="Q40" s="245" t="s">
        <v>173</v>
      </c>
      <c r="R40" s="245" t="s">
        <v>173</v>
      </c>
      <c r="S40" s="245" t="s">
        <v>173</v>
      </c>
      <c r="T40" s="245" t="s">
        <v>173</v>
      </c>
      <c r="U40" s="245" t="s">
        <v>173</v>
      </c>
      <c r="V40" s="245" t="s">
        <v>173</v>
      </c>
      <c r="W40" s="245" t="s">
        <v>173</v>
      </c>
      <c r="X40" s="325" t="s">
        <v>173</v>
      </c>
      <c r="Y40" s="259"/>
      <c r="Z40" s="259"/>
      <c r="AA40" s="259"/>
      <c r="AB40" s="259"/>
      <c r="AC40" s="259"/>
      <c r="AD40" s="259"/>
      <c r="AE40" s="259"/>
      <c r="AF40" s="259"/>
      <c r="AG40" s="259"/>
      <c r="AH40" s="259"/>
    </row>
    <row r="41" spans="1:34" s="138" customFormat="1" ht="60.75" thickBot="1">
      <c r="A41" s="332" t="s">
        <v>98</v>
      </c>
      <c r="B41" s="333" t="s">
        <v>296</v>
      </c>
      <c r="C41" s="334" t="s">
        <v>369</v>
      </c>
      <c r="D41" s="330" t="s">
        <v>173</v>
      </c>
      <c r="E41" s="330" t="s">
        <v>173</v>
      </c>
      <c r="F41" s="330" t="s">
        <v>173</v>
      </c>
      <c r="G41" s="330">
        <v>0.16</v>
      </c>
      <c r="H41" s="330">
        <v>0.04</v>
      </c>
      <c r="I41" s="330">
        <v>0.27</v>
      </c>
      <c r="J41" s="330" t="s">
        <v>173</v>
      </c>
      <c r="K41" s="330" t="s">
        <v>173</v>
      </c>
      <c r="L41" s="330" t="s">
        <v>173</v>
      </c>
      <c r="M41" s="330" t="s">
        <v>173</v>
      </c>
      <c r="N41" s="330" t="s">
        <v>173</v>
      </c>
      <c r="O41" s="330" t="s">
        <v>173</v>
      </c>
      <c r="P41" s="330" t="s">
        <v>173</v>
      </c>
      <c r="Q41" s="330" t="s">
        <v>173</v>
      </c>
      <c r="R41" s="330" t="s">
        <v>173</v>
      </c>
      <c r="S41" s="330" t="s">
        <v>173</v>
      </c>
      <c r="T41" s="330" t="s">
        <v>173</v>
      </c>
      <c r="U41" s="330" t="s">
        <v>173</v>
      </c>
      <c r="V41" s="330" t="s">
        <v>173</v>
      </c>
      <c r="W41" s="330" t="s">
        <v>173</v>
      </c>
      <c r="X41" s="331" t="s">
        <v>173</v>
      </c>
      <c r="Y41" s="259"/>
      <c r="Z41" s="259"/>
      <c r="AA41" s="259"/>
      <c r="AB41" s="259"/>
      <c r="AC41" s="259"/>
      <c r="AD41" s="259"/>
      <c r="AE41" s="259"/>
      <c r="AF41" s="259"/>
      <c r="AG41" s="259"/>
      <c r="AH41" s="259"/>
    </row>
    <row r="42" spans="7:34" s="138" customFormat="1" ht="15">
      <c r="G42" s="259"/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59"/>
      <c r="S42" s="259"/>
      <c r="T42" s="259"/>
      <c r="U42" s="259"/>
      <c r="V42" s="259"/>
      <c r="W42" s="259"/>
      <c r="X42" s="259"/>
      <c r="Y42" s="259"/>
      <c r="Z42" s="259"/>
      <c r="AA42" s="259"/>
      <c r="AB42" s="259"/>
      <c r="AC42" s="259"/>
      <c r="AD42" s="259"/>
      <c r="AE42" s="259"/>
      <c r="AF42" s="259"/>
      <c r="AG42" s="259"/>
      <c r="AH42" s="259"/>
    </row>
    <row r="43" spans="7:34" s="138" customFormat="1" ht="15">
      <c r="G43" s="259"/>
      <c r="H43" s="259"/>
      <c r="I43" s="259"/>
      <c r="J43" s="259"/>
      <c r="K43" s="259"/>
      <c r="L43" s="259"/>
      <c r="M43" s="259"/>
      <c r="N43" s="259"/>
      <c r="O43" s="259"/>
      <c r="P43" s="259"/>
      <c r="Q43" s="259"/>
      <c r="R43" s="259"/>
      <c r="S43" s="259"/>
      <c r="T43" s="259"/>
      <c r="U43" s="259"/>
      <c r="V43" s="259"/>
      <c r="W43" s="259"/>
      <c r="X43" s="259"/>
      <c r="Y43" s="259"/>
      <c r="Z43" s="259"/>
      <c r="AA43" s="259"/>
      <c r="AB43" s="259"/>
      <c r="AC43" s="259"/>
      <c r="AD43" s="259"/>
      <c r="AE43" s="259"/>
      <c r="AF43" s="259"/>
      <c r="AG43" s="259"/>
      <c r="AH43" s="259"/>
    </row>
    <row r="44" spans="7:34" s="138" customFormat="1" ht="15">
      <c r="G44" s="259"/>
      <c r="H44" s="259"/>
      <c r="I44" s="259"/>
      <c r="J44" s="259"/>
      <c r="K44" s="259"/>
      <c r="L44" s="259"/>
      <c r="M44" s="259"/>
      <c r="N44" s="259"/>
      <c r="O44" s="259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259"/>
      <c r="AA44" s="259"/>
      <c r="AB44" s="259"/>
      <c r="AC44" s="259"/>
      <c r="AD44" s="259"/>
      <c r="AE44" s="259"/>
      <c r="AF44" s="259"/>
      <c r="AG44" s="259"/>
      <c r="AH44" s="259"/>
    </row>
    <row r="45" spans="7:34" s="138" customFormat="1" ht="15">
      <c r="G45" s="259"/>
      <c r="H45" s="259"/>
      <c r="I45" s="259"/>
      <c r="J45" s="259"/>
      <c r="K45" s="259"/>
      <c r="L45" s="259"/>
      <c r="M45" s="259"/>
      <c r="N45" s="259"/>
      <c r="O45" s="259"/>
      <c r="P45" s="259"/>
      <c r="Q45" s="259"/>
      <c r="R45" s="259"/>
      <c r="S45" s="259"/>
      <c r="T45" s="259"/>
      <c r="U45" s="259"/>
      <c r="V45" s="259"/>
      <c r="W45" s="259"/>
      <c r="X45" s="259"/>
      <c r="Y45" s="259"/>
      <c r="Z45" s="259"/>
      <c r="AA45" s="259"/>
      <c r="AB45" s="259"/>
      <c r="AC45" s="259"/>
      <c r="AD45" s="259"/>
      <c r="AE45" s="259"/>
      <c r="AF45" s="259"/>
      <c r="AG45" s="259"/>
      <c r="AH45" s="259"/>
    </row>
    <row r="46" spans="7:34" s="138" customFormat="1" ht="15">
      <c r="G46" s="259"/>
      <c r="H46" s="259"/>
      <c r="I46" s="259"/>
      <c r="J46" s="259"/>
      <c r="K46" s="259"/>
      <c r="L46" s="259"/>
      <c r="M46" s="259"/>
      <c r="N46" s="259"/>
      <c r="O46" s="259"/>
      <c r="P46" s="259"/>
      <c r="Q46" s="259"/>
      <c r="R46" s="259"/>
      <c r="S46" s="259"/>
      <c r="T46" s="259"/>
      <c r="U46" s="259"/>
      <c r="V46" s="259"/>
      <c r="W46" s="259"/>
      <c r="X46" s="259"/>
      <c r="Y46" s="259"/>
      <c r="Z46" s="259"/>
      <c r="AA46" s="259"/>
      <c r="AB46" s="259"/>
      <c r="AC46" s="259"/>
      <c r="AD46" s="259"/>
      <c r="AE46" s="259"/>
      <c r="AF46" s="259"/>
      <c r="AG46" s="259"/>
      <c r="AH46" s="259"/>
    </row>
    <row r="47" spans="7:34" s="138" customFormat="1" ht="15">
      <c r="G47" s="259"/>
      <c r="H47" s="259"/>
      <c r="I47" s="259"/>
      <c r="J47" s="259"/>
      <c r="K47" s="259"/>
      <c r="L47" s="259"/>
      <c r="M47" s="259"/>
      <c r="N47" s="259"/>
      <c r="O47" s="259"/>
      <c r="P47" s="259"/>
      <c r="Q47" s="259"/>
      <c r="R47" s="259"/>
      <c r="S47" s="259"/>
      <c r="T47" s="259"/>
      <c r="U47" s="259"/>
      <c r="V47" s="259"/>
      <c r="W47" s="259"/>
      <c r="X47" s="259"/>
      <c r="Y47" s="259"/>
      <c r="Z47" s="259"/>
      <c r="AA47" s="259"/>
      <c r="AB47" s="259"/>
      <c r="AC47" s="259"/>
      <c r="AD47" s="259"/>
      <c r="AE47" s="259"/>
      <c r="AF47" s="259"/>
      <c r="AG47" s="259"/>
      <c r="AH47" s="259"/>
    </row>
    <row r="48" spans="7:34" s="138" customFormat="1" ht="15">
      <c r="G48" s="259"/>
      <c r="H48" s="259"/>
      <c r="I48" s="259"/>
      <c r="J48" s="259"/>
      <c r="K48" s="259"/>
      <c r="L48" s="259"/>
      <c r="M48" s="259"/>
      <c r="N48" s="259"/>
      <c r="O48" s="259"/>
      <c r="P48" s="259"/>
      <c r="Q48" s="259"/>
      <c r="R48" s="259"/>
      <c r="S48" s="259"/>
      <c r="T48" s="259"/>
      <c r="U48" s="259"/>
      <c r="V48" s="259"/>
      <c r="W48" s="259"/>
      <c r="X48" s="259"/>
      <c r="Y48" s="259"/>
      <c r="Z48" s="259"/>
      <c r="AA48" s="259"/>
      <c r="AB48" s="259"/>
      <c r="AC48" s="259"/>
      <c r="AD48" s="259"/>
      <c r="AE48" s="259"/>
      <c r="AF48" s="259"/>
      <c r="AG48" s="259"/>
      <c r="AH48" s="259"/>
    </row>
    <row r="49" spans="7:34" s="138" customFormat="1" ht="15">
      <c r="G49" s="259"/>
      <c r="H49" s="259"/>
      <c r="I49" s="259"/>
      <c r="J49" s="259"/>
      <c r="K49" s="259"/>
      <c r="L49" s="259"/>
      <c r="M49" s="259"/>
      <c r="N49" s="259"/>
      <c r="O49" s="259"/>
      <c r="P49" s="259"/>
      <c r="Q49" s="259"/>
      <c r="R49" s="259"/>
      <c r="S49" s="259"/>
      <c r="T49" s="259"/>
      <c r="U49" s="259"/>
      <c r="V49" s="259"/>
      <c r="W49" s="259"/>
      <c r="X49" s="259"/>
      <c r="Y49" s="259"/>
      <c r="Z49" s="259"/>
      <c r="AA49" s="259"/>
      <c r="AB49" s="259"/>
      <c r="AC49" s="259"/>
      <c r="AD49" s="259"/>
      <c r="AE49" s="259"/>
      <c r="AF49" s="259"/>
      <c r="AG49" s="259"/>
      <c r="AH49" s="259"/>
    </row>
    <row r="50" spans="7:34" s="138" customFormat="1" ht="15"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259"/>
      <c r="AA50" s="259"/>
      <c r="AB50" s="259"/>
      <c r="AC50" s="259"/>
      <c r="AD50" s="259"/>
      <c r="AE50" s="259"/>
      <c r="AF50" s="259"/>
      <c r="AG50" s="259"/>
      <c r="AH50" s="259"/>
    </row>
    <row r="51" spans="7:34" s="138" customFormat="1" ht="15"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259"/>
      <c r="AA51" s="259"/>
      <c r="AB51" s="259"/>
      <c r="AC51" s="259"/>
      <c r="AD51" s="259"/>
      <c r="AE51" s="259"/>
      <c r="AF51" s="259"/>
      <c r="AG51" s="259"/>
      <c r="AH51" s="259"/>
    </row>
    <row r="52" spans="7:34" s="138" customFormat="1" ht="15"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259"/>
      <c r="Z52" s="259"/>
      <c r="AA52" s="259"/>
      <c r="AB52" s="259"/>
      <c r="AC52" s="259"/>
      <c r="AD52" s="259"/>
      <c r="AE52" s="259"/>
      <c r="AF52" s="259"/>
      <c r="AG52" s="259"/>
      <c r="AH52" s="259"/>
    </row>
    <row r="53" spans="7:34" s="138" customFormat="1" ht="15">
      <c r="G53" s="259"/>
      <c r="H53" s="259"/>
      <c r="I53" s="259"/>
      <c r="J53" s="259"/>
      <c r="K53" s="259"/>
      <c r="L53" s="259"/>
      <c r="M53" s="259"/>
      <c r="N53" s="259"/>
      <c r="O53" s="259"/>
      <c r="P53" s="259"/>
      <c r="Q53" s="259"/>
      <c r="R53" s="259"/>
      <c r="S53" s="259"/>
      <c r="T53" s="259"/>
      <c r="U53" s="259"/>
      <c r="V53" s="259"/>
      <c r="W53" s="259"/>
      <c r="X53" s="259"/>
      <c r="Y53" s="259"/>
      <c r="Z53" s="259"/>
      <c r="AA53" s="259"/>
      <c r="AB53" s="259"/>
      <c r="AC53" s="259"/>
      <c r="AD53" s="259"/>
      <c r="AE53" s="259"/>
      <c r="AF53" s="259"/>
      <c r="AG53" s="259"/>
      <c r="AH53" s="259"/>
    </row>
    <row r="54" spans="7:34" s="138" customFormat="1" ht="15">
      <c r="G54" s="259"/>
      <c r="H54" s="259"/>
      <c r="I54" s="259"/>
      <c r="J54" s="259"/>
      <c r="K54" s="259"/>
      <c r="L54" s="259"/>
      <c r="M54" s="259"/>
      <c r="N54" s="259"/>
      <c r="O54" s="259"/>
      <c r="P54" s="259"/>
      <c r="Q54" s="259"/>
      <c r="R54" s="259"/>
      <c r="S54" s="259"/>
      <c r="T54" s="259"/>
      <c r="U54" s="259"/>
      <c r="V54" s="259"/>
      <c r="W54" s="259"/>
      <c r="X54" s="259"/>
      <c r="Y54" s="259"/>
      <c r="Z54" s="259"/>
      <c r="AA54" s="259"/>
      <c r="AB54" s="259"/>
      <c r="AC54" s="259"/>
      <c r="AD54" s="259"/>
      <c r="AE54" s="259"/>
      <c r="AF54" s="259"/>
      <c r="AG54" s="259"/>
      <c r="AH54" s="259"/>
    </row>
    <row r="55" spans="7:34" s="138" customFormat="1" ht="15">
      <c r="G55" s="259"/>
      <c r="H55" s="259"/>
      <c r="I55" s="259"/>
      <c r="J55" s="259"/>
      <c r="K55" s="259"/>
      <c r="L55" s="259"/>
      <c r="M55" s="259"/>
      <c r="N55" s="259"/>
      <c r="O55" s="259"/>
      <c r="P55" s="259"/>
      <c r="Q55" s="259"/>
      <c r="R55" s="259"/>
      <c r="S55" s="259"/>
      <c r="T55" s="259"/>
      <c r="U55" s="259"/>
      <c r="V55" s="259"/>
      <c r="W55" s="259"/>
      <c r="X55" s="259"/>
      <c r="Y55" s="259"/>
      <c r="Z55" s="259"/>
      <c r="AA55" s="259"/>
      <c r="AB55" s="259"/>
      <c r="AC55" s="259"/>
      <c r="AD55" s="259"/>
      <c r="AE55" s="259"/>
      <c r="AF55" s="259"/>
      <c r="AG55" s="259"/>
      <c r="AH55" s="259"/>
    </row>
    <row r="56" spans="7:34" s="138" customFormat="1" ht="15">
      <c r="G56" s="259"/>
      <c r="H56" s="259"/>
      <c r="I56" s="259"/>
      <c r="J56" s="259"/>
      <c r="K56" s="259"/>
      <c r="L56" s="259"/>
      <c r="M56" s="259"/>
      <c r="N56" s="259"/>
      <c r="O56" s="259"/>
      <c r="P56" s="259"/>
      <c r="Q56" s="259"/>
      <c r="R56" s="259"/>
      <c r="S56" s="259"/>
      <c r="T56" s="259"/>
      <c r="U56" s="259"/>
      <c r="V56" s="259"/>
      <c r="W56" s="259"/>
      <c r="X56" s="259"/>
      <c r="Y56" s="259"/>
      <c r="Z56" s="259"/>
      <c r="AA56" s="259"/>
      <c r="AB56" s="259"/>
      <c r="AC56" s="259"/>
      <c r="AD56" s="259"/>
      <c r="AE56" s="259"/>
      <c r="AF56" s="259"/>
      <c r="AG56" s="259"/>
      <c r="AH56" s="259"/>
    </row>
    <row r="57" spans="7:34" s="138" customFormat="1" ht="15">
      <c r="G57" s="259"/>
      <c r="H57" s="259"/>
      <c r="I57" s="259"/>
      <c r="J57" s="259"/>
      <c r="K57" s="259"/>
      <c r="L57" s="259"/>
      <c r="M57" s="259"/>
      <c r="N57" s="259"/>
      <c r="O57" s="259"/>
      <c r="P57" s="259"/>
      <c r="Q57" s="259"/>
      <c r="R57" s="259"/>
      <c r="S57" s="259"/>
      <c r="T57" s="259"/>
      <c r="U57" s="259"/>
      <c r="V57" s="259"/>
      <c r="W57" s="259"/>
      <c r="X57" s="259"/>
      <c r="Y57" s="259"/>
      <c r="Z57" s="259"/>
      <c r="AA57" s="259"/>
      <c r="AB57" s="259"/>
      <c r="AC57" s="259"/>
      <c r="AD57" s="259"/>
      <c r="AE57" s="259"/>
      <c r="AF57" s="259"/>
      <c r="AG57" s="259"/>
      <c r="AH57" s="259"/>
    </row>
    <row r="58" spans="7:34" s="138" customFormat="1" ht="15">
      <c r="G58" s="259"/>
      <c r="H58" s="259"/>
      <c r="I58" s="259"/>
      <c r="J58" s="259"/>
      <c r="K58" s="259"/>
      <c r="L58" s="259"/>
      <c r="M58" s="259"/>
      <c r="N58" s="259"/>
      <c r="O58" s="259"/>
      <c r="P58" s="259"/>
      <c r="Q58" s="259"/>
      <c r="R58" s="259"/>
      <c r="S58" s="259"/>
      <c r="T58" s="259"/>
      <c r="U58" s="259"/>
      <c r="V58" s="259"/>
      <c r="W58" s="259"/>
      <c r="X58" s="259"/>
      <c r="Y58" s="259"/>
      <c r="Z58" s="259"/>
      <c r="AA58" s="259"/>
      <c r="AB58" s="259"/>
      <c r="AC58" s="259"/>
      <c r="AD58" s="259"/>
      <c r="AE58" s="259"/>
      <c r="AF58" s="259"/>
      <c r="AG58" s="259"/>
      <c r="AH58" s="259"/>
    </row>
    <row r="59" spans="7:34" s="138" customFormat="1" ht="15">
      <c r="G59" s="259"/>
      <c r="H59" s="259"/>
      <c r="I59" s="259"/>
      <c r="J59" s="259"/>
      <c r="K59" s="259"/>
      <c r="L59" s="259"/>
      <c r="M59" s="259"/>
      <c r="N59" s="259"/>
      <c r="O59" s="259"/>
      <c r="P59" s="259"/>
      <c r="Q59" s="259"/>
      <c r="R59" s="259"/>
      <c r="S59" s="259"/>
      <c r="T59" s="259"/>
      <c r="U59" s="259"/>
      <c r="V59" s="259"/>
      <c r="W59" s="259"/>
      <c r="X59" s="259"/>
      <c r="Y59" s="259"/>
      <c r="Z59" s="259"/>
      <c r="AA59" s="259"/>
      <c r="AB59" s="259"/>
      <c r="AC59" s="259"/>
      <c r="AD59" s="259"/>
      <c r="AE59" s="259"/>
      <c r="AF59" s="259"/>
      <c r="AG59" s="259"/>
      <c r="AH59" s="259"/>
    </row>
    <row r="60" spans="7:34" s="138" customFormat="1" ht="15">
      <c r="G60" s="259"/>
      <c r="H60" s="259"/>
      <c r="I60" s="259"/>
      <c r="J60" s="259"/>
      <c r="K60" s="259"/>
      <c r="L60" s="259"/>
      <c r="M60" s="259"/>
      <c r="N60" s="259"/>
      <c r="O60" s="259"/>
      <c r="P60" s="259"/>
      <c r="Q60" s="259"/>
      <c r="R60" s="259"/>
      <c r="S60" s="259"/>
      <c r="T60" s="259"/>
      <c r="U60" s="259"/>
      <c r="V60" s="259"/>
      <c r="W60" s="259"/>
      <c r="X60" s="259"/>
      <c r="Y60" s="259"/>
      <c r="Z60" s="259"/>
      <c r="AA60" s="259"/>
      <c r="AB60" s="259"/>
      <c r="AC60" s="259"/>
      <c r="AD60" s="259"/>
      <c r="AE60" s="259"/>
      <c r="AF60" s="259"/>
      <c r="AG60" s="259"/>
      <c r="AH60" s="259"/>
    </row>
    <row r="61" spans="7:34" s="138" customFormat="1" ht="15">
      <c r="G61" s="259"/>
      <c r="H61" s="259"/>
      <c r="I61" s="259"/>
      <c r="J61" s="259"/>
      <c r="K61" s="259"/>
      <c r="L61" s="259"/>
      <c r="M61" s="259"/>
      <c r="N61" s="259"/>
      <c r="O61" s="259"/>
      <c r="P61" s="259"/>
      <c r="Q61" s="259"/>
      <c r="R61" s="259"/>
      <c r="S61" s="259"/>
      <c r="T61" s="259"/>
      <c r="U61" s="259"/>
      <c r="V61" s="259"/>
      <c r="W61" s="259"/>
      <c r="X61" s="259"/>
      <c r="Y61" s="259"/>
      <c r="Z61" s="259"/>
      <c r="AA61" s="259"/>
      <c r="AB61" s="259"/>
      <c r="AC61" s="259"/>
      <c r="AD61" s="259"/>
      <c r="AE61" s="259"/>
      <c r="AF61" s="259"/>
      <c r="AG61" s="259"/>
      <c r="AH61" s="259"/>
    </row>
    <row r="62" spans="7:34" s="138" customFormat="1" ht="15">
      <c r="G62" s="259"/>
      <c r="H62" s="259"/>
      <c r="I62" s="259"/>
      <c r="J62" s="259"/>
      <c r="K62" s="259"/>
      <c r="L62" s="259"/>
      <c r="M62" s="259"/>
      <c r="N62" s="259"/>
      <c r="O62" s="259"/>
      <c r="P62" s="259"/>
      <c r="Q62" s="259"/>
      <c r="R62" s="259"/>
      <c r="S62" s="259"/>
      <c r="T62" s="259"/>
      <c r="U62" s="259"/>
      <c r="V62" s="259"/>
      <c r="W62" s="259"/>
      <c r="X62" s="259"/>
      <c r="Y62" s="259"/>
      <c r="Z62" s="259"/>
      <c r="AA62" s="259"/>
      <c r="AB62" s="259"/>
      <c r="AC62" s="259"/>
      <c r="AD62" s="259"/>
      <c r="AE62" s="259"/>
      <c r="AF62" s="259"/>
      <c r="AG62" s="259"/>
      <c r="AH62" s="259"/>
    </row>
    <row r="63" spans="7:34" s="138" customFormat="1" ht="15">
      <c r="G63" s="259"/>
      <c r="H63" s="259"/>
      <c r="I63" s="259"/>
      <c r="J63" s="259"/>
      <c r="K63" s="259"/>
      <c r="L63" s="259"/>
      <c r="M63" s="259"/>
      <c r="N63" s="259"/>
      <c r="O63" s="259"/>
      <c r="P63" s="259"/>
      <c r="Q63" s="259"/>
      <c r="R63" s="259"/>
      <c r="S63" s="259"/>
      <c r="T63" s="259"/>
      <c r="U63" s="259"/>
      <c r="V63" s="259"/>
      <c r="W63" s="259"/>
      <c r="X63" s="259"/>
      <c r="Y63" s="259"/>
      <c r="Z63" s="259"/>
      <c r="AA63" s="259"/>
      <c r="AB63" s="259"/>
      <c r="AC63" s="259"/>
      <c r="AD63" s="259"/>
      <c r="AE63" s="259"/>
      <c r="AF63" s="259"/>
      <c r="AG63" s="259"/>
      <c r="AH63" s="259"/>
    </row>
    <row r="64" spans="7:34" ht="15"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</row>
    <row r="65" spans="7:34" ht="15"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</row>
    <row r="66" spans="7:34" ht="15"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</row>
    <row r="67" spans="7:34" ht="15"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</row>
    <row r="68" spans="7:34" ht="15"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</row>
    <row r="69" spans="7:34" ht="15"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</row>
    <row r="70" spans="7:34" ht="15"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</row>
    <row r="71" spans="7:34" ht="15"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</row>
    <row r="72" spans="7:34" ht="15"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</row>
    <row r="73" spans="7:34" ht="15"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</row>
    <row r="74" spans="7:34" ht="15"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</row>
    <row r="75" spans="7:34" ht="15"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</row>
    <row r="76" spans="7:34" ht="15"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</row>
    <row r="77" spans="7:34" ht="15"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</row>
    <row r="78" spans="7:34" ht="15"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</row>
    <row r="79" spans="7:34" ht="15"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</row>
    <row r="80" spans="7:34" ht="15"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</row>
    <row r="81" spans="7:34" ht="15"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</row>
    <row r="82" spans="7:34" ht="15"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</row>
    <row r="83" spans="7:34" ht="15"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</row>
    <row r="84" spans="7:34" ht="15"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</row>
    <row r="85" spans="7:34" ht="15"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</row>
    <row r="86" spans="7:34" ht="15"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</row>
    <row r="87" spans="7:34" ht="15"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</row>
    <row r="88" spans="7:34" ht="15"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</row>
    <row r="89" spans="7:34" ht="15"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</row>
    <row r="90" spans="7:34" ht="15"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</row>
    <row r="91" spans="7:34" ht="15"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</row>
    <row r="92" spans="7:34" ht="15"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</row>
    <row r="93" spans="7:34" ht="15"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</row>
    <row r="94" spans="7:34" ht="15"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</row>
    <row r="95" spans="7:34" ht="15"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</row>
    <row r="96" spans="7:34" ht="15"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</row>
    <row r="97" spans="7:34" ht="15"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</row>
    <row r="98" spans="7:34" ht="15"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</row>
    <row r="99" spans="7:34" ht="15"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</row>
  </sheetData>
  <sheetProtection/>
  <mergeCells count="11">
    <mergeCell ref="G14:I14"/>
    <mergeCell ref="A13:A15"/>
    <mergeCell ref="B13:B15"/>
    <mergeCell ref="C13:C15"/>
    <mergeCell ref="D13:X13"/>
    <mergeCell ref="D14:F14"/>
    <mergeCell ref="J14:L14"/>
    <mergeCell ref="M14:O14"/>
    <mergeCell ref="P14:R14"/>
    <mergeCell ref="S14:U14"/>
    <mergeCell ref="V14:X14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AH29"/>
  <sheetViews>
    <sheetView zoomScalePageLayoutView="0" workbookViewId="0" topLeftCell="G19">
      <selection activeCell="A23" sqref="A17:X23"/>
    </sheetView>
  </sheetViews>
  <sheetFormatPr defaultColWidth="9.140625" defaultRowHeight="15"/>
  <cols>
    <col min="1" max="1" width="9.140625" style="17" customWidth="1"/>
    <col min="2" max="2" width="30.7109375" style="17" customWidth="1"/>
    <col min="3" max="3" width="17.140625" style="17" customWidth="1"/>
    <col min="4" max="6" width="9.140625" style="17" customWidth="1"/>
    <col min="7" max="7" width="15.140625" style="17" customWidth="1"/>
    <col min="8" max="8" width="13.8515625" style="17" customWidth="1"/>
    <col min="9" max="10" width="12.7109375" style="17" customWidth="1"/>
    <col min="11" max="11" width="12.421875" style="17" customWidth="1"/>
    <col min="12" max="12" width="11.57421875" style="17" customWidth="1"/>
    <col min="13" max="16384" width="9.140625" style="17" customWidth="1"/>
  </cols>
  <sheetData>
    <row r="1" ht="15">
      <c r="A1" s="17" t="s">
        <v>433</v>
      </c>
    </row>
    <row r="2" ht="15">
      <c r="A2" s="17" t="s">
        <v>434</v>
      </c>
    </row>
    <row r="3" ht="15">
      <c r="A3" s="145" t="s">
        <v>435</v>
      </c>
    </row>
    <row r="5" ht="15">
      <c r="A5" s="17" t="s">
        <v>0</v>
      </c>
    </row>
    <row r="7" ht="15">
      <c r="A7" s="17" t="s">
        <v>36</v>
      </c>
    </row>
    <row r="8" ht="15">
      <c r="A8" s="17" t="s">
        <v>174</v>
      </c>
    </row>
    <row r="10" spans="1:2" ht="15">
      <c r="A10" s="20" t="s">
        <v>279</v>
      </c>
      <c r="B10" s="18"/>
    </row>
    <row r="11" ht="15">
      <c r="A11" s="17" t="s">
        <v>3</v>
      </c>
    </row>
    <row r="12" ht="15.75" thickBot="1"/>
    <row r="13" spans="1:24" ht="15.75" thickBot="1">
      <c r="A13" s="434" t="s">
        <v>4</v>
      </c>
      <c r="B13" s="434" t="s">
        <v>24</v>
      </c>
      <c r="C13" s="434" t="s">
        <v>6</v>
      </c>
      <c r="D13" s="444" t="s">
        <v>37</v>
      </c>
      <c r="E13" s="432"/>
      <c r="F13" s="432"/>
      <c r="G13" s="432"/>
      <c r="H13" s="432"/>
      <c r="I13" s="432"/>
      <c r="J13" s="432"/>
      <c r="K13" s="432"/>
      <c r="L13" s="432"/>
      <c r="M13" s="432"/>
      <c r="N13" s="432"/>
      <c r="O13" s="432"/>
      <c r="P13" s="432"/>
      <c r="Q13" s="432"/>
      <c r="R13" s="432"/>
      <c r="S13" s="432"/>
      <c r="T13" s="432"/>
      <c r="U13" s="432"/>
      <c r="V13" s="432"/>
      <c r="W13" s="432"/>
      <c r="X13" s="433"/>
    </row>
    <row r="14" spans="1:24" ht="104.25" customHeight="1" thickBot="1">
      <c r="A14" s="435"/>
      <c r="B14" s="435"/>
      <c r="C14" s="435"/>
      <c r="D14" s="444" t="s">
        <v>38</v>
      </c>
      <c r="E14" s="432"/>
      <c r="F14" s="433"/>
      <c r="G14" s="444" t="s">
        <v>39</v>
      </c>
      <c r="H14" s="432"/>
      <c r="I14" s="432"/>
      <c r="J14" s="460" t="s">
        <v>40</v>
      </c>
      <c r="K14" s="461"/>
      <c r="L14" s="462"/>
      <c r="M14" s="460" t="s">
        <v>41</v>
      </c>
      <c r="N14" s="461"/>
      <c r="O14" s="462"/>
      <c r="P14" s="460" t="s">
        <v>42</v>
      </c>
      <c r="Q14" s="432"/>
      <c r="R14" s="433"/>
      <c r="S14" s="444" t="s">
        <v>43</v>
      </c>
      <c r="T14" s="432"/>
      <c r="U14" s="433"/>
      <c r="V14" s="444" t="s">
        <v>44</v>
      </c>
      <c r="W14" s="432"/>
      <c r="X14" s="433"/>
    </row>
    <row r="15" spans="1:24" ht="137.25" customHeight="1" thickBot="1">
      <c r="A15" s="436"/>
      <c r="B15" s="436"/>
      <c r="C15" s="436"/>
      <c r="D15" s="32"/>
      <c r="E15" s="21"/>
      <c r="F15" s="21"/>
      <c r="G15" s="36" t="s">
        <v>403</v>
      </c>
      <c r="H15" s="36"/>
      <c r="I15" s="36"/>
      <c r="J15" s="37"/>
      <c r="K15" s="37"/>
      <c r="L15" s="33"/>
      <c r="M15" s="38"/>
      <c r="N15" s="34"/>
      <c r="O15" s="34"/>
      <c r="P15" s="35"/>
      <c r="Q15" s="21"/>
      <c r="R15" s="21"/>
      <c r="S15" s="21"/>
      <c r="T15" s="21"/>
      <c r="U15" s="21"/>
      <c r="V15" s="21"/>
      <c r="W15" s="21"/>
      <c r="X15" s="21"/>
    </row>
    <row r="16" spans="1:24" ht="15.75" thickBot="1">
      <c r="A16" s="22">
        <v>1</v>
      </c>
      <c r="B16" s="21">
        <v>2</v>
      </c>
      <c r="C16" s="21">
        <v>3</v>
      </c>
      <c r="D16" s="23" t="s">
        <v>151</v>
      </c>
      <c r="E16" s="23" t="s">
        <v>152</v>
      </c>
      <c r="F16" s="23" t="s">
        <v>153</v>
      </c>
      <c r="G16" s="72" t="s">
        <v>154</v>
      </c>
      <c r="H16" s="23" t="s">
        <v>155</v>
      </c>
      <c r="I16" s="72" t="s">
        <v>156</v>
      </c>
      <c r="J16" s="23" t="s">
        <v>157</v>
      </c>
      <c r="K16" s="23" t="s">
        <v>158</v>
      </c>
      <c r="L16" s="23" t="s">
        <v>159</v>
      </c>
      <c r="M16" s="23" t="s">
        <v>160</v>
      </c>
      <c r="N16" s="23" t="s">
        <v>161</v>
      </c>
      <c r="O16" s="23" t="s">
        <v>162</v>
      </c>
      <c r="P16" s="23" t="s">
        <v>163</v>
      </c>
      <c r="Q16" s="23" t="s">
        <v>164</v>
      </c>
      <c r="R16" s="23" t="s">
        <v>165</v>
      </c>
      <c r="S16" s="23" t="s">
        <v>166</v>
      </c>
      <c r="T16" s="23" t="s">
        <v>167</v>
      </c>
      <c r="U16" s="23" t="s">
        <v>168</v>
      </c>
      <c r="V16" s="23" t="s">
        <v>169</v>
      </c>
      <c r="W16" s="23" t="s">
        <v>170</v>
      </c>
      <c r="X16" s="23" t="s">
        <v>171</v>
      </c>
    </row>
    <row r="17" spans="1:24" ht="28.5">
      <c r="A17" s="335" t="s">
        <v>134</v>
      </c>
      <c r="B17" s="336" t="s">
        <v>135</v>
      </c>
      <c r="C17" s="337"/>
      <c r="D17" s="338" t="s">
        <v>173</v>
      </c>
      <c r="E17" s="338" t="s">
        <v>173</v>
      </c>
      <c r="F17" s="338" t="s">
        <v>173</v>
      </c>
      <c r="G17" s="92">
        <f>G19+G18+G65</f>
        <v>1.6</v>
      </c>
      <c r="H17" s="338" t="s">
        <v>173</v>
      </c>
      <c r="I17" s="338" t="s">
        <v>173</v>
      </c>
      <c r="J17" s="338" t="s">
        <v>173</v>
      </c>
      <c r="K17" s="338" t="s">
        <v>173</v>
      </c>
      <c r="L17" s="338" t="s">
        <v>173</v>
      </c>
      <c r="M17" s="338" t="s">
        <v>173</v>
      </c>
      <c r="N17" s="338" t="s">
        <v>173</v>
      </c>
      <c r="O17" s="338" t="s">
        <v>173</v>
      </c>
      <c r="P17" s="338" t="s">
        <v>173</v>
      </c>
      <c r="Q17" s="338" t="s">
        <v>173</v>
      </c>
      <c r="R17" s="338" t="s">
        <v>173</v>
      </c>
      <c r="S17" s="338" t="s">
        <v>173</v>
      </c>
      <c r="T17" s="338" t="s">
        <v>173</v>
      </c>
      <c r="U17" s="338" t="s">
        <v>173</v>
      </c>
      <c r="V17" s="338" t="s">
        <v>173</v>
      </c>
      <c r="W17" s="338" t="s">
        <v>173</v>
      </c>
      <c r="X17" s="339" t="s">
        <v>173</v>
      </c>
    </row>
    <row r="18" spans="1:24" ht="28.5">
      <c r="A18" s="120" t="s">
        <v>136</v>
      </c>
      <c r="B18" s="60" t="s">
        <v>137</v>
      </c>
      <c r="C18" s="61"/>
      <c r="D18" s="70" t="s">
        <v>173</v>
      </c>
      <c r="E18" s="70" t="s">
        <v>173</v>
      </c>
      <c r="F18" s="70" t="s">
        <v>173</v>
      </c>
      <c r="G18" s="93"/>
      <c r="H18" s="70" t="s">
        <v>173</v>
      </c>
      <c r="I18" s="70" t="s">
        <v>173</v>
      </c>
      <c r="J18" s="70" t="s">
        <v>173</v>
      </c>
      <c r="K18" s="70" t="s">
        <v>173</v>
      </c>
      <c r="L18" s="70" t="s">
        <v>173</v>
      </c>
      <c r="M18" s="70" t="s">
        <v>173</v>
      </c>
      <c r="N18" s="70" t="s">
        <v>173</v>
      </c>
      <c r="O18" s="70" t="s">
        <v>173</v>
      </c>
      <c r="P18" s="70" t="s">
        <v>173</v>
      </c>
      <c r="Q18" s="70" t="s">
        <v>173</v>
      </c>
      <c r="R18" s="70" t="s">
        <v>173</v>
      </c>
      <c r="S18" s="70" t="s">
        <v>173</v>
      </c>
      <c r="T18" s="70" t="s">
        <v>173</v>
      </c>
      <c r="U18" s="70" t="s">
        <v>173</v>
      </c>
      <c r="V18" s="70" t="s">
        <v>173</v>
      </c>
      <c r="W18" s="70" t="s">
        <v>173</v>
      </c>
      <c r="X18" s="324" t="s">
        <v>173</v>
      </c>
    </row>
    <row r="19" spans="1:24" ht="42.75">
      <c r="A19" s="120" t="s">
        <v>138</v>
      </c>
      <c r="B19" s="60" t="s">
        <v>139</v>
      </c>
      <c r="C19" s="61"/>
      <c r="D19" s="70" t="s">
        <v>173</v>
      </c>
      <c r="E19" s="70" t="s">
        <v>173</v>
      </c>
      <c r="F19" s="70" t="s">
        <v>173</v>
      </c>
      <c r="G19" s="93">
        <f>G20</f>
        <v>1.6</v>
      </c>
      <c r="H19" s="70" t="s">
        <v>173</v>
      </c>
      <c r="I19" s="70" t="s">
        <v>173</v>
      </c>
      <c r="J19" s="70" t="s">
        <v>173</v>
      </c>
      <c r="K19" s="70" t="s">
        <v>173</v>
      </c>
      <c r="L19" s="70" t="s">
        <v>173</v>
      </c>
      <c r="M19" s="70" t="s">
        <v>173</v>
      </c>
      <c r="N19" s="70" t="s">
        <v>173</v>
      </c>
      <c r="O19" s="70" t="s">
        <v>173</v>
      </c>
      <c r="P19" s="70" t="s">
        <v>173</v>
      </c>
      <c r="Q19" s="70" t="s">
        <v>173</v>
      </c>
      <c r="R19" s="70" t="s">
        <v>173</v>
      </c>
      <c r="S19" s="70" t="s">
        <v>173</v>
      </c>
      <c r="T19" s="70" t="s">
        <v>173</v>
      </c>
      <c r="U19" s="70" t="s">
        <v>173</v>
      </c>
      <c r="V19" s="70" t="s">
        <v>173</v>
      </c>
      <c r="W19" s="70" t="s">
        <v>173</v>
      </c>
      <c r="X19" s="324" t="s">
        <v>173</v>
      </c>
    </row>
    <row r="20" spans="1:24" ht="57">
      <c r="A20" s="120" t="s">
        <v>140</v>
      </c>
      <c r="B20" s="60" t="s">
        <v>141</v>
      </c>
      <c r="C20" s="62"/>
      <c r="D20" s="70" t="s">
        <v>173</v>
      </c>
      <c r="E20" s="70" t="s">
        <v>173</v>
      </c>
      <c r="F20" s="70" t="s">
        <v>173</v>
      </c>
      <c r="G20" s="94">
        <f>G21</f>
        <v>1.6</v>
      </c>
      <c r="H20" s="70" t="s">
        <v>173</v>
      </c>
      <c r="I20" s="70" t="s">
        <v>173</v>
      </c>
      <c r="J20" s="70" t="s">
        <v>173</v>
      </c>
      <c r="K20" s="70" t="s">
        <v>173</v>
      </c>
      <c r="L20" s="70" t="s">
        <v>173</v>
      </c>
      <c r="M20" s="70" t="s">
        <v>173</v>
      </c>
      <c r="N20" s="70" t="s">
        <v>173</v>
      </c>
      <c r="O20" s="70" t="s">
        <v>173</v>
      </c>
      <c r="P20" s="70" t="s">
        <v>173</v>
      </c>
      <c r="Q20" s="70" t="s">
        <v>173</v>
      </c>
      <c r="R20" s="70" t="s">
        <v>173</v>
      </c>
      <c r="S20" s="70" t="s">
        <v>173</v>
      </c>
      <c r="T20" s="70" t="s">
        <v>173</v>
      </c>
      <c r="U20" s="70" t="s">
        <v>173</v>
      </c>
      <c r="V20" s="70" t="s">
        <v>173</v>
      </c>
      <c r="W20" s="70" t="s">
        <v>173</v>
      </c>
      <c r="X20" s="324" t="s">
        <v>173</v>
      </c>
    </row>
    <row r="21" spans="1:24" ht="99.75">
      <c r="A21" s="120" t="s">
        <v>142</v>
      </c>
      <c r="B21" s="60" t="s">
        <v>143</v>
      </c>
      <c r="C21" s="62"/>
      <c r="D21" s="70" t="s">
        <v>173</v>
      </c>
      <c r="E21" s="70" t="s">
        <v>173</v>
      </c>
      <c r="F21" s="70" t="s">
        <v>173</v>
      </c>
      <c r="G21" s="94">
        <f>G22</f>
        <v>1.6</v>
      </c>
      <c r="H21" s="70" t="s">
        <v>173</v>
      </c>
      <c r="I21" s="70" t="s">
        <v>173</v>
      </c>
      <c r="J21" s="70" t="s">
        <v>173</v>
      </c>
      <c r="K21" s="70" t="s">
        <v>173</v>
      </c>
      <c r="L21" s="70" t="s">
        <v>173</v>
      </c>
      <c r="M21" s="70" t="s">
        <v>173</v>
      </c>
      <c r="N21" s="70" t="s">
        <v>173</v>
      </c>
      <c r="O21" s="70" t="s">
        <v>173</v>
      </c>
      <c r="P21" s="70" t="s">
        <v>173</v>
      </c>
      <c r="Q21" s="70" t="s">
        <v>173</v>
      </c>
      <c r="R21" s="70" t="s">
        <v>173</v>
      </c>
      <c r="S21" s="70" t="s">
        <v>173</v>
      </c>
      <c r="T21" s="70" t="s">
        <v>173</v>
      </c>
      <c r="U21" s="70" t="s">
        <v>173</v>
      </c>
      <c r="V21" s="70" t="s">
        <v>173</v>
      </c>
      <c r="W21" s="70" t="s">
        <v>173</v>
      </c>
      <c r="X21" s="324" t="s">
        <v>173</v>
      </c>
    </row>
    <row r="22" spans="1:24" ht="57">
      <c r="A22" s="120" t="s">
        <v>98</v>
      </c>
      <c r="B22" s="60" t="s">
        <v>144</v>
      </c>
      <c r="C22" s="62"/>
      <c r="D22" s="70" t="s">
        <v>173</v>
      </c>
      <c r="E22" s="70" t="s">
        <v>173</v>
      </c>
      <c r="F22" s="70" t="s">
        <v>173</v>
      </c>
      <c r="G22" s="94">
        <f>G23+G24+G25+G26+G27+G28+G29+G30+G31+G32+G33+G34+G35+G36+G37+G38+G39+G40+G41+G42+G43+G44+G45+G46+G47+G48+G49+G50+G51+G52+G53+G54+G55+G56+G57+G58+G59+G60+G61+G62+G63+G64</f>
        <v>1.6</v>
      </c>
      <c r="H22" s="70" t="s">
        <v>173</v>
      </c>
      <c r="I22" s="70" t="s">
        <v>173</v>
      </c>
      <c r="J22" s="70" t="s">
        <v>173</v>
      </c>
      <c r="K22" s="70" t="s">
        <v>173</v>
      </c>
      <c r="L22" s="70" t="s">
        <v>173</v>
      </c>
      <c r="M22" s="70" t="s">
        <v>173</v>
      </c>
      <c r="N22" s="70" t="s">
        <v>173</v>
      </c>
      <c r="O22" s="70" t="s">
        <v>173</v>
      </c>
      <c r="P22" s="70" t="s">
        <v>173</v>
      </c>
      <c r="Q22" s="70" t="s">
        <v>173</v>
      </c>
      <c r="R22" s="70" t="s">
        <v>173</v>
      </c>
      <c r="S22" s="70" t="s">
        <v>173</v>
      </c>
      <c r="T22" s="70" t="s">
        <v>173</v>
      </c>
      <c r="U22" s="70" t="s">
        <v>173</v>
      </c>
      <c r="V22" s="70" t="s">
        <v>173</v>
      </c>
      <c r="W22" s="70" t="s">
        <v>173</v>
      </c>
      <c r="X22" s="324" t="s">
        <v>173</v>
      </c>
    </row>
    <row r="23" spans="1:34" s="138" customFormat="1" ht="30.75" thickBot="1">
      <c r="A23" s="340" t="s">
        <v>98</v>
      </c>
      <c r="B23" s="341" t="s">
        <v>297</v>
      </c>
      <c r="C23" s="212" t="s">
        <v>370</v>
      </c>
      <c r="D23" s="342" t="s">
        <v>173</v>
      </c>
      <c r="E23" s="342" t="s">
        <v>173</v>
      </c>
      <c r="F23" s="342" t="s">
        <v>173</v>
      </c>
      <c r="G23" s="343">
        <v>1.6</v>
      </c>
      <c r="H23" s="342" t="s">
        <v>173</v>
      </c>
      <c r="I23" s="342" t="s">
        <v>173</v>
      </c>
      <c r="J23" s="330" t="s">
        <v>173</v>
      </c>
      <c r="K23" s="330" t="s">
        <v>173</v>
      </c>
      <c r="L23" s="330" t="s">
        <v>173</v>
      </c>
      <c r="M23" s="330" t="s">
        <v>173</v>
      </c>
      <c r="N23" s="330" t="s">
        <v>173</v>
      </c>
      <c r="O23" s="330" t="s">
        <v>173</v>
      </c>
      <c r="P23" s="330" t="s">
        <v>173</v>
      </c>
      <c r="Q23" s="330" t="s">
        <v>173</v>
      </c>
      <c r="R23" s="330" t="s">
        <v>173</v>
      </c>
      <c r="S23" s="330" t="s">
        <v>173</v>
      </c>
      <c r="T23" s="330" t="s">
        <v>173</v>
      </c>
      <c r="U23" s="330" t="s">
        <v>173</v>
      </c>
      <c r="V23" s="330" t="s">
        <v>173</v>
      </c>
      <c r="W23" s="330" t="s">
        <v>173</v>
      </c>
      <c r="X23" s="331" t="s">
        <v>173</v>
      </c>
      <c r="Y23" s="259"/>
      <c r="Z23" s="259"/>
      <c r="AA23" s="259"/>
      <c r="AB23" s="259"/>
      <c r="AC23" s="259"/>
      <c r="AD23" s="259"/>
      <c r="AE23" s="259"/>
      <c r="AF23" s="259"/>
      <c r="AG23" s="259"/>
      <c r="AH23" s="259"/>
    </row>
    <row r="24" spans="12:24" ht="15"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2:24" ht="15"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2:24" ht="15"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2:24" ht="15"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2:24" ht="15"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2:24" ht="15">
      <c r="L29"/>
      <c r="M29"/>
      <c r="N29"/>
      <c r="O29"/>
      <c r="P29"/>
      <c r="Q29"/>
      <c r="R29"/>
      <c r="S29"/>
      <c r="T29"/>
      <c r="U29"/>
      <c r="V29"/>
      <c r="W29"/>
      <c r="X29"/>
    </row>
  </sheetData>
  <sheetProtection/>
  <mergeCells count="11">
    <mergeCell ref="A13:A15"/>
    <mergeCell ref="B13:B15"/>
    <mergeCell ref="C13:C15"/>
    <mergeCell ref="D14:F14"/>
    <mergeCell ref="S14:U14"/>
    <mergeCell ref="D13:X13"/>
    <mergeCell ref="G14:I14"/>
    <mergeCell ref="J14:L14"/>
    <mergeCell ref="V14:X14"/>
    <mergeCell ref="M14:O14"/>
    <mergeCell ref="P14:R14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AH39"/>
  <sheetViews>
    <sheetView zoomScale="75" zoomScaleNormal="75" zoomScalePageLayoutView="0" workbookViewId="0" topLeftCell="A11">
      <selection activeCell="A17" sqref="A17:X39"/>
    </sheetView>
  </sheetViews>
  <sheetFormatPr defaultColWidth="9.140625" defaultRowHeight="15"/>
  <cols>
    <col min="1" max="1" width="9.140625" style="17" customWidth="1"/>
    <col min="2" max="2" width="39.57421875" style="17" customWidth="1"/>
    <col min="3" max="6" width="9.140625" style="17" customWidth="1"/>
    <col min="7" max="7" width="15.140625" style="17" customWidth="1"/>
    <col min="8" max="8" width="13.8515625" style="17" customWidth="1"/>
    <col min="9" max="10" width="12.7109375" style="17" customWidth="1"/>
    <col min="11" max="11" width="12.421875" style="17" customWidth="1"/>
    <col min="12" max="12" width="11.57421875" style="17" customWidth="1"/>
    <col min="13" max="16384" width="9.140625" style="17" customWidth="1"/>
  </cols>
  <sheetData>
    <row r="1" ht="15">
      <c r="A1" s="17" t="s">
        <v>436</v>
      </c>
    </row>
    <row r="2" ht="15">
      <c r="A2" s="17" t="s">
        <v>434</v>
      </c>
    </row>
    <row r="3" ht="15">
      <c r="A3" s="145" t="s">
        <v>435</v>
      </c>
    </row>
    <row r="5" ht="15">
      <c r="A5" s="17" t="s">
        <v>0</v>
      </c>
    </row>
    <row r="7" ht="15">
      <c r="A7" s="17" t="s">
        <v>36</v>
      </c>
    </row>
    <row r="8" ht="15">
      <c r="A8" s="17" t="s">
        <v>275</v>
      </c>
    </row>
    <row r="10" spans="1:2" ht="15">
      <c r="A10" s="20" t="s">
        <v>279</v>
      </c>
      <c r="B10" s="18"/>
    </row>
    <row r="11" ht="15">
      <c r="A11" s="17" t="s">
        <v>3</v>
      </c>
    </row>
    <row r="12" ht="15.75" thickBot="1"/>
    <row r="13" spans="1:24" ht="15.75" thickBot="1">
      <c r="A13" s="434" t="s">
        <v>4</v>
      </c>
      <c r="B13" s="434" t="s">
        <v>24</v>
      </c>
      <c r="C13" s="434" t="s">
        <v>6</v>
      </c>
      <c r="D13" s="444" t="s">
        <v>37</v>
      </c>
      <c r="E13" s="432"/>
      <c r="F13" s="432"/>
      <c r="G13" s="432"/>
      <c r="H13" s="432"/>
      <c r="I13" s="432"/>
      <c r="J13" s="432"/>
      <c r="K13" s="432"/>
      <c r="L13" s="432"/>
      <c r="M13" s="432"/>
      <c r="N13" s="432"/>
      <c r="O13" s="432"/>
      <c r="P13" s="432"/>
      <c r="Q13" s="432"/>
      <c r="R13" s="432"/>
      <c r="S13" s="432"/>
      <c r="T13" s="432"/>
      <c r="U13" s="432"/>
      <c r="V13" s="432"/>
      <c r="W13" s="432"/>
      <c r="X13" s="433"/>
    </row>
    <row r="14" spans="1:24" ht="115.5" customHeight="1" thickBot="1">
      <c r="A14" s="435"/>
      <c r="B14" s="435"/>
      <c r="C14" s="435"/>
      <c r="D14" s="444" t="s">
        <v>38</v>
      </c>
      <c r="E14" s="432"/>
      <c r="F14" s="433"/>
      <c r="G14" s="444" t="s">
        <v>39</v>
      </c>
      <c r="H14" s="432"/>
      <c r="I14" s="432"/>
      <c r="J14" s="460" t="s">
        <v>40</v>
      </c>
      <c r="K14" s="461"/>
      <c r="L14" s="462"/>
      <c r="M14" s="460" t="s">
        <v>41</v>
      </c>
      <c r="N14" s="461"/>
      <c r="O14" s="462"/>
      <c r="P14" s="460" t="s">
        <v>42</v>
      </c>
      <c r="Q14" s="432"/>
      <c r="R14" s="433"/>
      <c r="S14" s="444" t="s">
        <v>43</v>
      </c>
      <c r="T14" s="432"/>
      <c r="U14" s="433"/>
      <c r="V14" s="444" t="s">
        <v>44</v>
      </c>
      <c r="W14" s="432"/>
      <c r="X14" s="433"/>
    </row>
    <row r="15" spans="1:24" ht="137.25" customHeight="1" thickBot="1">
      <c r="A15" s="436"/>
      <c r="B15" s="436"/>
      <c r="C15" s="436"/>
      <c r="D15" s="32"/>
      <c r="E15" s="21"/>
      <c r="F15" s="21"/>
      <c r="G15" s="36" t="s">
        <v>403</v>
      </c>
      <c r="H15" s="36" t="s">
        <v>404</v>
      </c>
      <c r="I15" s="36" t="s">
        <v>405</v>
      </c>
      <c r="J15" s="37"/>
      <c r="K15" s="37"/>
      <c r="L15" s="33"/>
      <c r="M15" s="38"/>
      <c r="N15" s="34"/>
      <c r="O15" s="34"/>
      <c r="P15" s="35"/>
      <c r="Q15" s="21"/>
      <c r="R15" s="21"/>
      <c r="S15" s="21"/>
      <c r="T15" s="21"/>
      <c r="U15" s="21"/>
      <c r="V15" s="21"/>
      <c r="W15" s="21"/>
      <c r="X15" s="21"/>
    </row>
    <row r="16" spans="1:24" ht="15.75" thickBot="1">
      <c r="A16" s="344">
        <v>1</v>
      </c>
      <c r="B16" s="66">
        <v>2</v>
      </c>
      <c r="C16" s="66">
        <v>3</v>
      </c>
      <c r="D16" s="345" t="s">
        <v>151</v>
      </c>
      <c r="E16" s="345" t="s">
        <v>152</v>
      </c>
      <c r="F16" s="345" t="s">
        <v>153</v>
      </c>
      <c r="G16" s="346" t="s">
        <v>154</v>
      </c>
      <c r="H16" s="345" t="s">
        <v>155</v>
      </c>
      <c r="I16" s="346" t="s">
        <v>156</v>
      </c>
      <c r="J16" s="345" t="s">
        <v>157</v>
      </c>
      <c r="K16" s="345" t="s">
        <v>158</v>
      </c>
      <c r="L16" s="345" t="s">
        <v>159</v>
      </c>
      <c r="M16" s="345" t="s">
        <v>160</v>
      </c>
      <c r="N16" s="345" t="s">
        <v>161</v>
      </c>
      <c r="O16" s="345" t="s">
        <v>162</v>
      </c>
      <c r="P16" s="345" t="s">
        <v>163</v>
      </c>
      <c r="Q16" s="345" t="s">
        <v>164</v>
      </c>
      <c r="R16" s="345" t="s">
        <v>165</v>
      </c>
      <c r="S16" s="345" t="s">
        <v>166</v>
      </c>
      <c r="T16" s="345" t="s">
        <v>167</v>
      </c>
      <c r="U16" s="345" t="s">
        <v>168</v>
      </c>
      <c r="V16" s="345" t="s">
        <v>169</v>
      </c>
      <c r="W16" s="345" t="s">
        <v>170</v>
      </c>
      <c r="X16" s="345" t="s">
        <v>171</v>
      </c>
    </row>
    <row r="17" spans="1:24" ht="28.5">
      <c r="A17" s="335" t="s">
        <v>134</v>
      </c>
      <c r="B17" s="348" t="s">
        <v>135</v>
      </c>
      <c r="C17" s="349"/>
      <c r="D17" s="355" t="s">
        <v>173</v>
      </c>
      <c r="E17" s="355" t="s">
        <v>173</v>
      </c>
      <c r="F17" s="355" t="s">
        <v>173</v>
      </c>
      <c r="G17" s="64">
        <f>G19+G18+G65</f>
        <v>6.530000000000001</v>
      </c>
      <c r="H17" s="64">
        <f>H19+H18+H65</f>
        <v>0.68</v>
      </c>
      <c r="I17" s="64">
        <f>I19+I18+I65</f>
        <v>4.11</v>
      </c>
      <c r="J17" s="355" t="s">
        <v>173</v>
      </c>
      <c r="K17" s="355" t="s">
        <v>173</v>
      </c>
      <c r="L17" s="355" t="s">
        <v>173</v>
      </c>
      <c r="M17" s="355" t="s">
        <v>173</v>
      </c>
      <c r="N17" s="355" t="s">
        <v>173</v>
      </c>
      <c r="O17" s="355" t="s">
        <v>173</v>
      </c>
      <c r="P17" s="355" t="s">
        <v>173</v>
      </c>
      <c r="Q17" s="355" t="s">
        <v>173</v>
      </c>
      <c r="R17" s="355" t="s">
        <v>173</v>
      </c>
      <c r="S17" s="355" t="s">
        <v>173</v>
      </c>
      <c r="T17" s="355" t="s">
        <v>173</v>
      </c>
      <c r="U17" s="355" t="s">
        <v>173</v>
      </c>
      <c r="V17" s="355" t="s">
        <v>173</v>
      </c>
      <c r="W17" s="355" t="s">
        <v>173</v>
      </c>
      <c r="X17" s="356" t="s">
        <v>173</v>
      </c>
    </row>
    <row r="18" spans="1:24" ht="17.25" customHeight="1">
      <c r="A18" s="120" t="s">
        <v>136</v>
      </c>
      <c r="B18" s="347" t="s">
        <v>137</v>
      </c>
      <c r="C18" s="25"/>
      <c r="D18" s="263"/>
      <c r="E18" s="263"/>
      <c r="F18" s="263"/>
      <c r="G18" s="26"/>
      <c r="H18" s="26"/>
      <c r="I18" s="26"/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263"/>
      <c r="U18" s="263"/>
      <c r="V18" s="263"/>
      <c r="W18" s="263"/>
      <c r="X18" s="357"/>
    </row>
    <row r="19" spans="1:24" ht="30.75" customHeight="1">
      <c r="A19" s="120" t="s">
        <v>138</v>
      </c>
      <c r="B19" s="347" t="s">
        <v>139</v>
      </c>
      <c r="C19" s="25"/>
      <c r="D19" s="263" t="s">
        <v>173</v>
      </c>
      <c r="E19" s="263" t="s">
        <v>173</v>
      </c>
      <c r="F19" s="263" t="s">
        <v>173</v>
      </c>
      <c r="G19" s="26">
        <f aca="true" t="shared" si="0" ref="G19:I21">G20</f>
        <v>6.530000000000001</v>
      </c>
      <c r="H19" s="26">
        <f t="shared" si="0"/>
        <v>0.68</v>
      </c>
      <c r="I19" s="26">
        <f t="shared" si="0"/>
        <v>4.11</v>
      </c>
      <c r="J19" s="263" t="s">
        <v>173</v>
      </c>
      <c r="K19" s="263" t="s">
        <v>173</v>
      </c>
      <c r="L19" s="263" t="s">
        <v>173</v>
      </c>
      <c r="M19" s="263" t="s">
        <v>173</v>
      </c>
      <c r="N19" s="263" t="s">
        <v>173</v>
      </c>
      <c r="O19" s="263" t="s">
        <v>173</v>
      </c>
      <c r="P19" s="263" t="s">
        <v>173</v>
      </c>
      <c r="Q19" s="263" t="s">
        <v>173</v>
      </c>
      <c r="R19" s="263" t="s">
        <v>173</v>
      </c>
      <c r="S19" s="263" t="s">
        <v>173</v>
      </c>
      <c r="T19" s="263" t="s">
        <v>173</v>
      </c>
      <c r="U19" s="263" t="s">
        <v>173</v>
      </c>
      <c r="V19" s="263" t="s">
        <v>173</v>
      </c>
      <c r="W19" s="263" t="s">
        <v>173</v>
      </c>
      <c r="X19" s="357" t="s">
        <v>173</v>
      </c>
    </row>
    <row r="20" spans="1:24" ht="42.75">
      <c r="A20" s="120" t="s">
        <v>140</v>
      </c>
      <c r="B20" s="347" t="s">
        <v>141</v>
      </c>
      <c r="C20" s="27"/>
      <c r="D20" s="263" t="s">
        <v>173</v>
      </c>
      <c r="E20" s="263" t="s">
        <v>173</v>
      </c>
      <c r="F20" s="263" t="s">
        <v>173</v>
      </c>
      <c r="G20" s="28">
        <f t="shared" si="0"/>
        <v>6.530000000000001</v>
      </c>
      <c r="H20" s="28">
        <f t="shared" si="0"/>
        <v>0.68</v>
      </c>
      <c r="I20" s="28">
        <f t="shared" si="0"/>
        <v>4.11</v>
      </c>
      <c r="J20" s="263" t="s">
        <v>173</v>
      </c>
      <c r="K20" s="263" t="s">
        <v>173</v>
      </c>
      <c r="L20" s="263" t="s">
        <v>173</v>
      </c>
      <c r="M20" s="263" t="s">
        <v>173</v>
      </c>
      <c r="N20" s="263" t="s">
        <v>173</v>
      </c>
      <c r="O20" s="263" t="s">
        <v>173</v>
      </c>
      <c r="P20" s="263" t="s">
        <v>173</v>
      </c>
      <c r="Q20" s="263" t="s">
        <v>173</v>
      </c>
      <c r="R20" s="263" t="s">
        <v>173</v>
      </c>
      <c r="S20" s="263" t="s">
        <v>173</v>
      </c>
      <c r="T20" s="263" t="s">
        <v>173</v>
      </c>
      <c r="U20" s="263" t="s">
        <v>173</v>
      </c>
      <c r="V20" s="263" t="s">
        <v>173</v>
      </c>
      <c r="W20" s="263" t="s">
        <v>173</v>
      </c>
      <c r="X20" s="357" t="s">
        <v>173</v>
      </c>
    </row>
    <row r="21" spans="1:24" ht="69" customHeight="1">
      <c r="A21" s="120" t="s">
        <v>142</v>
      </c>
      <c r="B21" s="347" t="s">
        <v>143</v>
      </c>
      <c r="C21" s="27"/>
      <c r="D21" s="263" t="s">
        <v>173</v>
      </c>
      <c r="E21" s="263" t="s">
        <v>173</v>
      </c>
      <c r="F21" s="263" t="s">
        <v>173</v>
      </c>
      <c r="G21" s="28">
        <f t="shared" si="0"/>
        <v>6.530000000000001</v>
      </c>
      <c r="H21" s="28">
        <f t="shared" si="0"/>
        <v>0.68</v>
      </c>
      <c r="I21" s="28">
        <f t="shared" si="0"/>
        <v>4.11</v>
      </c>
      <c r="J21" s="263" t="s">
        <v>173</v>
      </c>
      <c r="K21" s="263" t="s">
        <v>173</v>
      </c>
      <c r="L21" s="263" t="s">
        <v>173</v>
      </c>
      <c r="M21" s="263" t="s">
        <v>173</v>
      </c>
      <c r="N21" s="263" t="s">
        <v>173</v>
      </c>
      <c r="O21" s="263" t="s">
        <v>173</v>
      </c>
      <c r="P21" s="263" t="s">
        <v>173</v>
      </c>
      <c r="Q21" s="263" t="s">
        <v>173</v>
      </c>
      <c r="R21" s="263" t="s">
        <v>173</v>
      </c>
      <c r="S21" s="263" t="s">
        <v>173</v>
      </c>
      <c r="T21" s="263" t="s">
        <v>173</v>
      </c>
      <c r="U21" s="263" t="s">
        <v>173</v>
      </c>
      <c r="V21" s="263" t="s">
        <v>173</v>
      </c>
      <c r="W21" s="263" t="s">
        <v>173</v>
      </c>
      <c r="X21" s="357" t="s">
        <v>173</v>
      </c>
    </row>
    <row r="22" spans="1:24" ht="33" customHeight="1">
      <c r="A22" s="120" t="s">
        <v>98</v>
      </c>
      <c r="B22" s="347" t="s">
        <v>144</v>
      </c>
      <c r="C22" s="27"/>
      <c r="D22" s="263" t="s">
        <v>173</v>
      </c>
      <c r="E22" s="263" t="s">
        <v>173</v>
      </c>
      <c r="F22" s="263" t="s">
        <v>173</v>
      </c>
      <c r="G22" s="28">
        <f>G23+G24+G25+G26+G27+G28+G29+G30+G31+G32+G33+G34+G35+G36+G37+G38+G39+G40+G41+G42+G43+G44+G45+G46+G47+G48+G49+G50+G51+G52+G53+G54+G55+G56+G57+G58+G59+G60+G61+G62+G63+G64</f>
        <v>6.530000000000001</v>
      </c>
      <c r="H22" s="28">
        <f>H23+H24+H25+H26+H27+H28+H29+H30+H31+H32+H33+H34+H35+H36+H37+H38+H39+H40+H41+H42+H43+H44+H45+H46+H47+H48+H49+H50+H51+H52+H53+H54+H55+H56+H57+H58+H59+H60+H61+H62+H63+H64</f>
        <v>0.68</v>
      </c>
      <c r="I22" s="28">
        <f>I23+I24+I25+I26+I27+I28+I29+I30+I31+I32+I33+I34+I35+I36+I37+I38+I39+I40+I41+I42+I43+I44+I45+I46+I47+I48+I49+I50+I51+I52+I53+I54+I55+I56+I57+I58+I59+I60+I61+I62+I63+I64</f>
        <v>4.11</v>
      </c>
      <c r="J22" s="263" t="s">
        <v>173</v>
      </c>
      <c r="K22" s="263" t="s">
        <v>173</v>
      </c>
      <c r="L22" s="263" t="s">
        <v>173</v>
      </c>
      <c r="M22" s="263" t="s">
        <v>173</v>
      </c>
      <c r="N22" s="263" t="s">
        <v>173</v>
      </c>
      <c r="O22" s="263" t="s">
        <v>173</v>
      </c>
      <c r="P22" s="263" t="s">
        <v>173</v>
      </c>
      <c r="Q22" s="263" t="s">
        <v>173</v>
      </c>
      <c r="R22" s="263" t="s">
        <v>173</v>
      </c>
      <c r="S22" s="263" t="s">
        <v>173</v>
      </c>
      <c r="T22" s="263" t="s">
        <v>173</v>
      </c>
      <c r="U22" s="263" t="s">
        <v>173</v>
      </c>
      <c r="V22" s="263" t="s">
        <v>173</v>
      </c>
      <c r="W22" s="263" t="s">
        <v>173</v>
      </c>
      <c r="X22" s="357" t="s">
        <v>173</v>
      </c>
    </row>
    <row r="23" spans="1:34" s="266" customFormat="1" ht="90" customHeight="1">
      <c r="A23" s="350" t="s">
        <v>98</v>
      </c>
      <c r="B23" s="278" t="s">
        <v>298</v>
      </c>
      <c r="C23" s="183" t="s">
        <v>371</v>
      </c>
      <c r="D23" s="263" t="s">
        <v>173</v>
      </c>
      <c r="E23" s="263" t="s">
        <v>173</v>
      </c>
      <c r="F23" s="263" t="s">
        <v>173</v>
      </c>
      <c r="G23" s="264">
        <v>0.25</v>
      </c>
      <c r="H23" s="263">
        <v>0.04</v>
      </c>
      <c r="I23" s="263">
        <v>0.27</v>
      </c>
      <c r="J23" s="263" t="s">
        <v>173</v>
      </c>
      <c r="K23" s="263" t="s">
        <v>173</v>
      </c>
      <c r="L23" s="263" t="s">
        <v>173</v>
      </c>
      <c r="M23" s="263" t="s">
        <v>173</v>
      </c>
      <c r="N23" s="263" t="s">
        <v>173</v>
      </c>
      <c r="O23" s="263" t="s">
        <v>173</v>
      </c>
      <c r="P23" s="263" t="s">
        <v>173</v>
      </c>
      <c r="Q23" s="263" t="s">
        <v>173</v>
      </c>
      <c r="R23" s="263" t="s">
        <v>173</v>
      </c>
      <c r="S23" s="263" t="s">
        <v>173</v>
      </c>
      <c r="T23" s="263" t="s">
        <v>173</v>
      </c>
      <c r="U23" s="263" t="s">
        <v>173</v>
      </c>
      <c r="V23" s="263" t="s">
        <v>173</v>
      </c>
      <c r="W23" s="263" t="s">
        <v>173</v>
      </c>
      <c r="X23" s="357" t="s">
        <v>173</v>
      </c>
      <c r="Y23" s="265"/>
      <c r="Z23" s="265"/>
      <c r="AA23" s="265"/>
      <c r="AB23" s="265"/>
      <c r="AC23" s="265"/>
      <c r="AD23" s="265"/>
      <c r="AE23" s="265"/>
      <c r="AF23" s="265"/>
      <c r="AG23" s="265"/>
      <c r="AH23" s="265"/>
    </row>
    <row r="24" spans="1:34" s="266" customFormat="1" ht="72.75" customHeight="1">
      <c r="A24" s="350" t="s">
        <v>98</v>
      </c>
      <c r="B24" s="278" t="s">
        <v>315</v>
      </c>
      <c r="C24" s="183" t="s">
        <v>372</v>
      </c>
      <c r="D24" s="263" t="s">
        <v>173</v>
      </c>
      <c r="E24" s="263" t="s">
        <v>173</v>
      </c>
      <c r="F24" s="263" t="s">
        <v>173</v>
      </c>
      <c r="G24" s="264">
        <v>0.16</v>
      </c>
      <c r="H24" s="263">
        <v>0.04</v>
      </c>
      <c r="I24" s="263">
        <v>0.27</v>
      </c>
      <c r="J24" s="263" t="s">
        <v>173</v>
      </c>
      <c r="K24" s="263" t="s">
        <v>173</v>
      </c>
      <c r="L24" s="263" t="s">
        <v>173</v>
      </c>
      <c r="M24" s="263" t="s">
        <v>173</v>
      </c>
      <c r="N24" s="263" t="s">
        <v>173</v>
      </c>
      <c r="O24" s="263" t="s">
        <v>173</v>
      </c>
      <c r="P24" s="263" t="s">
        <v>173</v>
      </c>
      <c r="Q24" s="263" t="s">
        <v>173</v>
      </c>
      <c r="R24" s="263" t="s">
        <v>173</v>
      </c>
      <c r="S24" s="263" t="s">
        <v>173</v>
      </c>
      <c r="T24" s="263" t="s">
        <v>173</v>
      </c>
      <c r="U24" s="263" t="s">
        <v>173</v>
      </c>
      <c r="V24" s="263" t="s">
        <v>173</v>
      </c>
      <c r="W24" s="263" t="s">
        <v>173</v>
      </c>
      <c r="X24" s="357" t="s">
        <v>173</v>
      </c>
      <c r="Y24" s="265"/>
      <c r="Z24" s="265"/>
      <c r="AA24" s="265"/>
      <c r="AB24" s="265"/>
      <c r="AC24" s="265"/>
      <c r="AD24" s="265"/>
      <c r="AE24" s="265"/>
      <c r="AF24" s="265"/>
      <c r="AG24" s="265"/>
      <c r="AH24" s="265"/>
    </row>
    <row r="25" spans="1:34" s="266" customFormat="1" ht="83.25" customHeight="1">
      <c r="A25" s="350" t="s">
        <v>98</v>
      </c>
      <c r="B25" s="274" t="s">
        <v>299</v>
      </c>
      <c r="C25" s="183" t="s">
        <v>373</v>
      </c>
      <c r="D25" s="263" t="s">
        <v>173</v>
      </c>
      <c r="E25" s="263" t="s">
        <v>173</v>
      </c>
      <c r="F25" s="263" t="s">
        <v>173</v>
      </c>
      <c r="G25" s="264">
        <v>0.63</v>
      </c>
      <c r="H25" s="263">
        <v>0.04</v>
      </c>
      <c r="I25" s="263">
        <v>0.27</v>
      </c>
      <c r="J25" s="263" t="s">
        <v>173</v>
      </c>
      <c r="K25" s="263" t="s">
        <v>173</v>
      </c>
      <c r="L25" s="263" t="s">
        <v>173</v>
      </c>
      <c r="M25" s="263" t="s">
        <v>173</v>
      </c>
      <c r="N25" s="263" t="s">
        <v>173</v>
      </c>
      <c r="O25" s="263" t="s">
        <v>173</v>
      </c>
      <c r="P25" s="263" t="s">
        <v>173</v>
      </c>
      <c r="Q25" s="263" t="s">
        <v>173</v>
      </c>
      <c r="R25" s="263" t="s">
        <v>173</v>
      </c>
      <c r="S25" s="263" t="s">
        <v>173</v>
      </c>
      <c r="T25" s="263" t="s">
        <v>173</v>
      </c>
      <c r="U25" s="263" t="s">
        <v>173</v>
      </c>
      <c r="V25" s="263" t="s">
        <v>173</v>
      </c>
      <c r="W25" s="263" t="s">
        <v>173</v>
      </c>
      <c r="X25" s="357" t="s">
        <v>173</v>
      </c>
      <c r="Y25" s="265"/>
      <c r="Z25" s="265"/>
      <c r="AA25" s="265"/>
      <c r="AB25" s="265"/>
      <c r="AC25" s="265"/>
      <c r="AD25" s="265"/>
      <c r="AE25" s="265"/>
      <c r="AF25" s="265"/>
      <c r="AG25" s="265"/>
      <c r="AH25" s="265"/>
    </row>
    <row r="26" spans="1:34" s="266" customFormat="1" ht="94.5" customHeight="1">
      <c r="A26" s="350" t="s">
        <v>98</v>
      </c>
      <c r="B26" s="278" t="s">
        <v>300</v>
      </c>
      <c r="C26" s="183" t="s">
        <v>374</v>
      </c>
      <c r="D26" s="263" t="s">
        <v>173</v>
      </c>
      <c r="E26" s="263" t="s">
        <v>173</v>
      </c>
      <c r="F26" s="263" t="s">
        <v>173</v>
      </c>
      <c r="G26" s="264">
        <v>0.16</v>
      </c>
      <c r="H26" s="263">
        <v>0.04</v>
      </c>
      <c r="I26" s="263">
        <v>0.27</v>
      </c>
      <c r="J26" s="263" t="s">
        <v>173</v>
      </c>
      <c r="K26" s="263" t="s">
        <v>173</v>
      </c>
      <c r="L26" s="263" t="s">
        <v>173</v>
      </c>
      <c r="M26" s="263" t="s">
        <v>173</v>
      </c>
      <c r="N26" s="263" t="s">
        <v>173</v>
      </c>
      <c r="O26" s="263" t="s">
        <v>173</v>
      </c>
      <c r="P26" s="263" t="s">
        <v>173</v>
      </c>
      <c r="Q26" s="263" t="s">
        <v>173</v>
      </c>
      <c r="R26" s="263" t="s">
        <v>173</v>
      </c>
      <c r="S26" s="263" t="s">
        <v>173</v>
      </c>
      <c r="T26" s="263" t="s">
        <v>173</v>
      </c>
      <c r="U26" s="263" t="s">
        <v>173</v>
      </c>
      <c r="V26" s="263" t="s">
        <v>173</v>
      </c>
      <c r="W26" s="263" t="s">
        <v>173</v>
      </c>
      <c r="X26" s="357" t="s">
        <v>173</v>
      </c>
      <c r="Y26" s="265"/>
      <c r="Z26" s="265"/>
      <c r="AA26" s="265"/>
      <c r="AB26" s="265"/>
      <c r="AC26" s="265"/>
      <c r="AD26" s="265"/>
      <c r="AE26" s="265"/>
      <c r="AF26" s="265"/>
      <c r="AG26" s="265"/>
      <c r="AH26" s="265"/>
    </row>
    <row r="27" spans="1:34" s="266" customFormat="1" ht="91.5" customHeight="1">
      <c r="A27" s="350" t="s">
        <v>98</v>
      </c>
      <c r="B27" s="278" t="s">
        <v>301</v>
      </c>
      <c r="C27" s="183" t="s">
        <v>375</v>
      </c>
      <c r="D27" s="263" t="s">
        <v>173</v>
      </c>
      <c r="E27" s="263" t="s">
        <v>173</v>
      </c>
      <c r="F27" s="263" t="s">
        <v>173</v>
      </c>
      <c r="G27" s="264">
        <v>0.16</v>
      </c>
      <c r="H27" s="263">
        <v>0.04</v>
      </c>
      <c r="I27" s="263">
        <v>0.27</v>
      </c>
      <c r="J27" s="263" t="s">
        <v>173</v>
      </c>
      <c r="K27" s="263" t="s">
        <v>173</v>
      </c>
      <c r="L27" s="263" t="s">
        <v>173</v>
      </c>
      <c r="M27" s="263" t="s">
        <v>173</v>
      </c>
      <c r="N27" s="263" t="s">
        <v>173</v>
      </c>
      <c r="O27" s="263" t="s">
        <v>173</v>
      </c>
      <c r="P27" s="263" t="s">
        <v>173</v>
      </c>
      <c r="Q27" s="263" t="s">
        <v>173</v>
      </c>
      <c r="R27" s="263" t="s">
        <v>173</v>
      </c>
      <c r="S27" s="263" t="s">
        <v>173</v>
      </c>
      <c r="T27" s="263" t="s">
        <v>173</v>
      </c>
      <c r="U27" s="263" t="s">
        <v>173</v>
      </c>
      <c r="V27" s="263" t="s">
        <v>173</v>
      </c>
      <c r="W27" s="263" t="s">
        <v>173</v>
      </c>
      <c r="X27" s="357" t="s">
        <v>173</v>
      </c>
      <c r="Y27" s="265"/>
      <c r="Z27" s="265"/>
      <c r="AA27" s="265"/>
      <c r="AB27" s="265"/>
      <c r="AC27" s="265"/>
      <c r="AD27" s="265"/>
      <c r="AE27" s="265"/>
      <c r="AF27" s="265"/>
      <c r="AG27" s="265"/>
      <c r="AH27" s="265"/>
    </row>
    <row r="28" spans="1:34" s="266" customFormat="1" ht="86.25" customHeight="1">
      <c r="A28" s="350" t="s">
        <v>98</v>
      </c>
      <c r="B28" s="278" t="s">
        <v>302</v>
      </c>
      <c r="C28" s="183" t="s">
        <v>376</v>
      </c>
      <c r="D28" s="263" t="s">
        <v>173</v>
      </c>
      <c r="E28" s="263" t="s">
        <v>173</v>
      </c>
      <c r="F28" s="263" t="s">
        <v>173</v>
      </c>
      <c r="G28" s="264">
        <v>0.25</v>
      </c>
      <c r="H28" s="263">
        <v>0.04</v>
      </c>
      <c r="I28" s="263">
        <v>0.27</v>
      </c>
      <c r="J28" s="263" t="s">
        <v>173</v>
      </c>
      <c r="K28" s="263" t="s">
        <v>173</v>
      </c>
      <c r="L28" s="263" t="s">
        <v>173</v>
      </c>
      <c r="M28" s="263" t="s">
        <v>173</v>
      </c>
      <c r="N28" s="263" t="s">
        <v>173</v>
      </c>
      <c r="O28" s="263" t="s">
        <v>173</v>
      </c>
      <c r="P28" s="263" t="s">
        <v>173</v>
      </c>
      <c r="Q28" s="263" t="s">
        <v>173</v>
      </c>
      <c r="R28" s="263" t="s">
        <v>173</v>
      </c>
      <c r="S28" s="263" t="s">
        <v>173</v>
      </c>
      <c r="T28" s="263" t="s">
        <v>173</v>
      </c>
      <c r="U28" s="263" t="s">
        <v>173</v>
      </c>
      <c r="V28" s="263" t="s">
        <v>173</v>
      </c>
      <c r="W28" s="263" t="s">
        <v>173</v>
      </c>
      <c r="X28" s="357" t="s">
        <v>173</v>
      </c>
      <c r="Y28" s="265"/>
      <c r="Z28" s="265"/>
      <c r="AA28" s="265"/>
      <c r="AB28" s="265"/>
      <c r="AC28" s="265"/>
      <c r="AD28" s="265"/>
      <c r="AE28" s="265"/>
      <c r="AF28" s="265"/>
      <c r="AG28" s="265"/>
      <c r="AH28" s="265"/>
    </row>
    <row r="29" spans="1:34" s="266" customFormat="1" ht="87" customHeight="1">
      <c r="A29" s="350" t="s">
        <v>98</v>
      </c>
      <c r="B29" s="278" t="s">
        <v>303</v>
      </c>
      <c r="C29" s="183" t="s">
        <v>377</v>
      </c>
      <c r="D29" s="263" t="s">
        <v>173</v>
      </c>
      <c r="E29" s="263" t="s">
        <v>173</v>
      </c>
      <c r="F29" s="263" t="s">
        <v>173</v>
      </c>
      <c r="G29" s="264">
        <v>0.25</v>
      </c>
      <c r="H29" s="263">
        <v>0.04</v>
      </c>
      <c r="I29" s="263">
        <v>0.27</v>
      </c>
      <c r="J29" s="263" t="s">
        <v>173</v>
      </c>
      <c r="K29" s="263" t="s">
        <v>173</v>
      </c>
      <c r="L29" s="263" t="s">
        <v>173</v>
      </c>
      <c r="M29" s="263" t="s">
        <v>173</v>
      </c>
      <c r="N29" s="263" t="s">
        <v>173</v>
      </c>
      <c r="O29" s="263" t="s">
        <v>173</v>
      </c>
      <c r="P29" s="263" t="s">
        <v>173</v>
      </c>
      <c r="Q29" s="263" t="s">
        <v>173</v>
      </c>
      <c r="R29" s="263" t="s">
        <v>173</v>
      </c>
      <c r="S29" s="263" t="s">
        <v>173</v>
      </c>
      <c r="T29" s="263" t="s">
        <v>173</v>
      </c>
      <c r="U29" s="263" t="s">
        <v>173</v>
      </c>
      <c r="V29" s="263" t="s">
        <v>173</v>
      </c>
      <c r="W29" s="263" t="s">
        <v>173</v>
      </c>
      <c r="X29" s="357" t="s">
        <v>173</v>
      </c>
      <c r="Y29" s="265"/>
      <c r="Z29" s="265"/>
      <c r="AA29" s="265"/>
      <c r="AB29" s="265"/>
      <c r="AC29" s="265"/>
      <c r="AD29" s="265"/>
      <c r="AE29" s="265"/>
      <c r="AF29" s="265"/>
      <c r="AG29" s="265"/>
      <c r="AH29" s="265"/>
    </row>
    <row r="30" spans="1:34" s="266" customFormat="1" ht="102.75" customHeight="1">
      <c r="A30" s="350" t="s">
        <v>98</v>
      </c>
      <c r="B30" s="278" t="s">
        <v>304</v>
      </c>
      <c r="C30" s="183" t="s">
        <v>378</v>
      </c>
      <c r="D30" s="263" t="s">
        <v>173</v>
      </c>
      <c r="E30" s="263" t="s">
        <v>173</v>
      </c>
      <c r="F30" s="263" t="s">
        <v>173</v>
      </c>
      <c r="G30" s="264">
        <v>0.63</v>
      </c>
      <c r="H30" s="263">
        <v>0.04</v>
      </c>
      <c r="I30" s="263">
        <v>0.21</v>
      </c>
      <c r="J30" s="263" t="s">
        <v>173</v>
      </c>
      <c r="K30" s="263" t="s">
        <v>173</v>
      </c>
      <c r="L30" s="263" t="s">
        <v>173</v>
      </c>
      <c r="M30" s="263" t="s">
        <v>173</v>
      </c>
      <c r="N30" s="263" t="s">
        <v>173</v>
      </c>
      <c r="O30" s="263" t="s">
        <v>173</v>
      </c>
      <c r="P30" s="263" t="s">
        <v>173</v>
      </c>
      <c r="Q30" s="263" t="s">
        <v>173</v>
      </c>
      <c r="R30" s="263" t="s">
        <v>173</v>
      </c>
      <c r="S30" s="263" t="s">
        <v>173</v>
      </c>
      <c r="T30" s="263" t="s">
        <v>173</v>
      </c>
      <c r="U30" s="263" t="s">
        <v>173</v>
      </c>
      <c r="V30" s="263" t="s">
        <v>173</v>
      </c>
      <c r="W30" s="263" t="s">
        <v>173</v>
      </c>
      <c r="X30" s="357" t="s">
        <v>173</v>
      </c>
      <c r="Y30" s="265"/>
      <c r="Z30" s="265"/>
      <c r="AA30" s="265"/>
      <c r="AB30" s="265"/>
      <c r="AC30" s="265"/>
      <c r="AD30" s="265"/>
      <c r="AE30" s="265"/>
      <c r="AF30" s="265"/>
      <c r="AG30" s="265"/>
      <c r="AH30" s="265"/>
    </row>
    <row r="31" spans="1:34" s="266" customFormat="1" ht="102" customHeight="1">
      <c r="A31" s="350" t="s">
        <v>98</v>
      </c>
      <c r="B31" s="278" t="s">
        <v>305</v>
      </c>
      <c r="C31" s="183" t="s">
        <v>379</v>
      </c>
      <c r="D31" s="263" t="s">
        <v>173</v>
      </c>
      <c r="E31" s="263" t="s">
        <v>173</v>
      </c>
      <c r="F31" s="263" t="s">
        <v>173</v>
      </c>
      <c r="G31" s="264">
        <v>0.63</v>
      </c>
      <c r="H31" s="263">
        <v>0.04</v>
      </c>
      <c r="I31" s="263">
        <v>0.21</v>
      </c>
      <c r="J31" s="263" t="s">
        <v>173</v>
      </c>
      <c r="K31" s="263" t="s">
        <v>173</v>
      </c>
      <c r="L31" s="263" t="s">
        <v>173</v>
      </c>
      <c r="M31" s="263" t="s">
        <v>173</v>
      </c>
      <c r="N31" s="263" t="s">
        <v>173</v>
      </c>
      <c r="O31" s="263" t="s">
        <v>173</v>
      </c>
      <c r="P31" s="263" t="s">
        <v>173</v>
      </c>
      <c r="Q31" s="263" t="s">
        <v>173</v>
      </c>
      <c r="R31" s="263" t="s">
        <v>173</v>
      </c>
      <c r="S31" s="263" t="s">
        <v>173</v>
      </c>
      <c r="T31" s="263" t="s">
        <v>173</v>
      </c>
      <c r="U31" s="263" t="s">
        <v>173</v>
      </c>
      <c r="V31" s="263" t="s">
        <v>173</v>
      </c>
      <c r="W31" s="263" t="s">
        <v>173</v>
      </c>
      <c r="X31" s="357" t="s">
        <v>173</v>
      </c>
      <c r="Y31" s="265"/>
      <c r="Z31" s="265"/>
      <c r="AA31" s="265"/>
      <c r="AB31" s="265"/>
      <c r="AC31" s="265"/>
      <c r="AD31" s="265"/>
      <c r="AE31" s="265"/>
      <c r="AF31" s="265"/>
      <c r="AG31" s="265"/>
      <c r="AH31" s="265"/>
    </row>
    <row r="32" spans="1:34" s="266" customFormat="1" ht="104.25" customHeight="1">
      <c r="A32" s="350" t="s">
        <v>98</v>
      </c>
      <c r="B32" s="278" t="s">
        <v>306</v>
      </c>
      <c r="C32" s="183" t="s">
        <v>380</v>
      </c>
      <c r="D32" s="263" t="s">
        <v>173</v>
      </c>
      <c r="E32" s="263" t="s">
        <v>173</v>
      </c>
      <c r="F32" s="263" t="s">
        <v>173</v>
      </c>
      <c r="G32" s="264">
        <v>0.63</v>
      </c>
      <c r="H32" s="263">
        <v>0.04</v>
      </c>
      <c r="I32" s="263">
        <v>0.21</v>
      </c>
      <c r="J32" s="263" t="s">
        <v>173</v>
      </c>
      <c r="K32" s="263" t="s">
        <v>173</v>
      </c>
      <c r="L32" s="263" t="s">
        <v>173</v>
      </c>
      <c r="M32" s="263" t="s">
        <v>173</v>
      </c>
      <c r="N32" s="263" t="s">
        <v>173</v>
      </c>
      <c r="O32" s="263" t="s">
        <v>173</v>
      </c>
      <c r="P32" s="263" t="s">
        <v>173</v>
      </c>
      <c r="Q32" s="263" t="s">
        <v>173</v>
      </c>
      <c r="R32" s="263" t="s">
        <v>173</v>
      </c>
      <c r="S32" s="263" t="s">
        <v>173</v>
      </c>
      <c r="T32" s="263" t="s">
        <v>173</v>
      </c>
      <c r="U32" s="263" t="s">
        <v>173</v>
      </c>
      <c r="V32" s="263" t="s">
        <v>173</v>
      </c>
      <c r="W32" s="263" t="s">
        <v>173</v>
      </c>
      <c r="X32" s="357" t="s">
        <v>173</v>
      </c>
      <c r="Y32" s="265"/>
      <c r="Z32" s="265"/>
      <c r="AA32" s="265"/>
      <c r="AB32" s="265"/>
      <c r="AC32" s="265"/>
      <c r="AD32" s="265"/>
      <c r="AE32" s="265"/>
      <c r="AF32" s="265"/>
      <c r="AG32" s="265"/>
      <c r="AH32" s="265"/>
    </row>
    <row r="33" spans="1:34" s="266" customFormat="1" ht="108.75" customHeight="1">
      <c r="A33" s="350" t="s">
        <v>98</v>
      </c>
      <c r="B33" s="278" t="s">
        <v>307</v>
      </c>
      <c r="C33" s="183" t="s">
        <v>381</v>
      </c>
      <c r="D33" s="263" t="s">
        <v>173</v>
      </c>
      <c r="E33" s="263" t="s">
        <v>173</v>
      </c>
      <c r="F33" s="263" t="s">
        <v>173</v>
      </c>
      <c r="G33" s="264">
        <v>0.63</v>
      </c>
      <c r="H33" s="263">
        <v>0.04</v>
      </c>
      <c r="I33" s="263">
        <v>0.21</v>
      </c>
      <c r="J33" s="263" t="s">
        <v>173</v>
      </c>
      <c r="K33" s="263" t="s">
        <v>173</v>
      </c>
      <c r="L33" s="263" t="s">
        <v>173</v>
      </c>
      <c r="M33" s="263" t="s">
        <v>173</v>
      </c>
      <c r="N33" s="263" t="s">
        <v>173</v>
      </c>
      <c r="O33" s="263" t="s">
        <v>173</v>
      </c>
      <c r="P33" s="263" t="s">
        <v>173</v>
      </c>
      <c r="Q33" s="263" t="s">
        <v>173</v>
      </c>
      <c r="R33" s="263" t="s">
        <v>173</v>
      </c>
      <c r="S33" s="263" t="s">
        <v>173</v>
      </c>
      <c r="T33" s="263" t="s">
        <v>173</v>
      </c>
      <c r="U33" s="263" t="s">
        <v>173</v>
      </c>
      <c r="V33" s="263" t="s">
        <v>173</v>
      </c>
      <c r="W33" s="263" t="s">
        <v>173</v>
      </c>
      <c r="X33" s="357" t="s">
        <v>173</v>
      </c>
      <c r="Y33" s="265"/>
      <c r="Z33" s="265"/>
      <c r="AA33" s="265"/>
      <c r="AB33" s="265"/>
      <c r="AC33" s="265"/>
      <c r="AD33" s="265"/>
      <c r="AE33" s="265"/>
      <c r="AF33" s="265"/>
      <c r="AG33" s="265"/>
      <c r="AH33" s="265"/>
    </row>
    <row r="34" spans="1:34" s="266" customFormat="1" ht="135" customHeight="1">
      <c r="A34" s="350" t="s">
        <v>98</v>
      </c>
      <c r="B34" s="278" t="s">
        <v>308</v>
      </c>
      <c r="C34" s="183" t="s">
        <v>382</v>
      </c>
      <c r="D34" s="263" t="s">
        <v>173</v>
      </c>
      <c r="E34" s="263" t="s">
        <v>173</v>
      </c>
      <c r="F34" s="263" t="s">
        <v>173</v>
      </c>
      <c r="G34" s="264">
        <v>0.63</v>
      </c>
      <c r="H34" s="263">
        <v>0.04</v>
      </c>
      <c r="I34" s="263">
        <v>0.21</v>
      </c>
      <c r="J34" s="263" t="s">
        <v>173</v>
      </c>
      <c r="K34" s="263" t="s">
        <v>173</v>
      </c>
      <c r="L34" s="263" t="s">
        <v>173</v>
      </c>
      <c r="M34" s="263" t="s">
        <v>173</v>
      </c>
      <c r="N34" s="263" t="s">
        <v>173</v>
      </c>
      <c r="O34" s="263" t="s">
        <v>173</v>
      </c>
      <c r="P34" s="263" t="s">
        <v>173</v>
      </c>
      <c r="Q34" s="263" t="s">
        <v>173</v>
      </c>
      <c r="R34" s="263" t="s">
        <v>173</v>
      </c>
      <c r="S34" s="263" t="s">
        <v>173</v>
      </c>
      <c r="T34" s="263" t="s">
        <v>173</v>
      </c>
      <c r="U34" s="263" t="s">
        <v>173</v>
      </c>
      <c r="V34" s="263" t="s">
        <v>173</v>
      </c>
      <c r="W34" s="263" t="s">
        <v>173</v>
      </c>
      <c r="X34" s="357" t="s">
        <v>173</v>
      </c>
      <c r="Y34" s="265"/>
      <c r="Z34" s="265"/>
      <c r="AA34" s="265"/>
      <c r="AB34" s="265"/>
      <c r="AC34" s="265"/>
      <c r="AD34" s="265"/>
      <c r="AE34" s="265"/>
      <c r="AF34" s="265"/>
      <c r="AG34" s="265"/>
      <c r="AH34" s="265"/>
    </row>
    <row r="35" spans="1:34" s="266" customFormat="1" ht="85.5" customHeight="1">
      <c r="A35" s="350" t="s">
        <v>98</v>
      </c>
      <c r="B35" s="278" t="s">
        <v>309</v>
      </c>
      <c r="C35" s="183" t="s">
        <v>383</v>
      </c>
      <c r="D35" s="263" t="s">
        <v>173</v>
      </c>
      <c r="E35" s="263" t="s">
        <v>173</v>
      </c>
      <c r="F35" s="263" t="s">
        <v>173</v>
      </c>
      <c r="G35" s="264">
        <v>0.4</v>
      </c>
      <c r="H35" s="263">
        <v>0.04</v>
      </c>
      <c r="I35" s="263">
        <v>0.21</v>
      </c>
      <c r="J35" s="263" t="s">
        <v>173</v>
      </c>
      <c r="K35" s="263" t="s">
        <v>173</v>
      </c>
      <c r="L35" s="263" t="s">
        <v>173</v>
      </c>
      <c r="M35" s="263" t="s">
        <v>173</v>
      </c>
      <c r="N35" s="263" t="s">
        <v>173</v>
      </c>
      <c r="O35" s="263" t="s">
        <v>173</v>
      </c>
      <c r="P35" s="263" t="s">
        <v>173</v>
      </c>
      <c r="Q35" s="263" t="s">
        <v>173</v>
      </c>
      <c r="R35" s="263" t="s">
        <v>173</v>
      </c>
      <c r="S35" s="263" t="s">
        <v>173</v>
      </c>
      <c r="T35" s="263" t="s">
        <v>173</v>
      </c>
      <c r="U35" s="263" t="s">
        <v>173</v>
      </c>
      <c r="V35" s="263" t="s">
        <v>173</v>
      </c>
      <c r="W35" s="263" t="s">
        <v>173</v>
      </c>
      <c r="X35" s="357" t="s">
        <v>173</v>
      </c>
      <c r="Y35" s="265"/>
      <c r="Z35" s="265"/>
      <c r="AA35" s="265"/>
      <c r="AB35" s="265"/>
      <c r="AC35" s="265"/>
      <c r="AD35" s="265"/>
      <c r="AE35" s="265"/>
      <c r="AF35" s="265"/>
      <c r="AG35" s="265"/>
      <c r="AH35" s="265"/>
    </row>
    <row r="36" spans="1:34" s="266" customFormat="1" ht="95.25" customHeight="1">
      <c r="A36" s="350" t="s">
        <v>98</v>
      </c>
      <c r="B36" s="278" t="s">
        <v>310</v>
      </c>
      <c r="C36" s="183" t="s">
        <v>384</v>
      </c>
      <c r="D36" s="263" t="s">
        <v>173</v>
      </c>
      <c r="E36" s="263" t="s">
        <v>173</v>
      </c>
      <c r="F36" s="263" t="s">
        <v>173</v>
      </c>
      <c r="G36" s="264">
        <v>0.4</v>
      </c>
      <c r="H36" s="263">
        <v>0.04</v>
      </c>
      <c r="I36" s="263">
        <v>0.21</v>
      </c>
      <c r="J36" s="263" t="s">
        <v>173</v>
      </c>
      <c r="K36" s="263" t="s">
        <v>173</v>
      </c>
      <c r="L36" s="263" t="s">
        <v>173</v>
      </c>
      <c r="M36" s="263" t="s">
        <v>173</v>
      </c>
      <c r="N36" s="263" t="s">
        <v>173</v>
      </c>
      <c r="O36" s="263" t="s">
        <v>173</v>
      </c>
      <c r="P36" s="263" t="s">
        <v>173</v>
      </c>
      <c r="Q36" s="263" t="s">
        <v>173</v>
      </c>
      <c r="R36" s="263" t="s">
        <v>173</v>
      </c>
      <c r="S36" s="263" t="s">
        <v>173</v>
      </c>
      <c r="T36" s="263" t="s">
        <v>173</v>
      </c>
      <c r="U36" s="263" t="s">
        <v>173</v>
      </c>
      <c r="V36" s="263" t="s">
        <v>173</v>
      </c>
      <c r="W36" s="263" t="s">
        <v>173</v>
      </c>
      <c r="X36" s="357" t="s">
        <v>173</v>
      </c>
      <c r="Y36" s="265"/>
      <c r="Z36" s="265"/>
      <c r="AA36" s="265"/>
      <c r="AB36" s="265"/>
      <c r="AC36" s="265"/>
      <c r="AD36" s="265"/>
      <c r="AE36" s="265"/>
      <c r="AF36" s="265"/>
      <c r="AG36" s="265"/>
      <c r="AH36" s="265"/>
    </row>
    <row r="37" spans="1:34" s="266" customFormat="1" ht="95.25" customHeight="1">
      <c r="A37" s="350" t="s">
        <v>98</v>
      </c>
      <c r="B37" s="278" t="s">
        <v>311</v>
      </c>
      <c r="C37" s="183" t="s">
        <v>385</v>
      </c>
      <c r="D37" s="263" t="s">
        <v>173</v>
      </c>
      <c r="E37" s="263" t="s">
        <v>173</v>
      </c>
      <c r="F37" s="263" t="s">
        <v>173</v>
      </c>
      <c r="G37" s="264">
        <v>0.16</v>
      </c>
      <c r="H37" s="263">
        <v>0.04</v>
      </c>
      <c r="I37" s="263">
        <v>0.27</v>
      </c>
      <c r="J37" s="263" t="s">
        <v>173</v>
      </c>
      <c r="K37" s="263" t="s">
        <v>173</v>
      </c>
      <c r="L37" s="263" t="s">
        <v>173</v>
      </c>
      <c r="M37" s="263" t="s">
        <v>173</v>
      </c>
      <c r="N37" s="263" t="s">
        <v>173</v>
      </c>
      <c r="O37" s="263" t="s">
        <v>173</v>
      </c>
      <c r="P37" s="263" t="s">
        <v>173</v>
      </c>
      <c r="Q37" s="263" t="s">
        <v>173</v>
      </c>
      <c r="R37" s="263" t="s">
        <v>173</v>
      </c>
      <c r="S37" s="263" t="s">
        <v>173</v>
      </c>
      <c r="T37" s="263" t="s">
        <v>173</v>
      </c>
      <c r="U37" s="263" t="s">
        <v>173</v>
      </c>
      <c r="V37" s="263" t="s">
        <v>173</v>
      </c>
      <c r="W37" s="263" t="s">
        <v>173</v>
      </c>
      <c r="X37" s="357" t="s">
        <v>173</v>
      </c>
      <c r="Y37" s="265"/>
      <c r="Z37" s="265"/>
      <c r="AA37" s="265"/>
      <c r="AB37" s="265"/>
      <c r="AC37" s="265"/>
      <c r="AD37" s="265"/>
      <c r="AE37" s="265"/>
      <c r="AF37" s="265"/>
      <c r="AG37" s="265"/>
      <c r="AH37" s="265"/>
    </row>
    <row r="38" spans="1:34" s="266" customFormat="1" ht="98.25" customHeight="1">
      <c r="A38" s="350" t="s">
        <v>98</v>
      </c>
      <c r="B38" s="278" t="s">
        <v>312</v>
      </c>
      <c r="C38" s="183" t="s">
        <v>386</v>
      </c>
      <c r="D38" s="263" t="s">
        <v>173</v>
      </c>
      <c r="E38" s="263" t="s">
        <v>173</v>
      </c>
      <c r="F38" s="263" t="s">
        <v>173</v>
      </c>
      <c r="G38" s="264">
        <v>0.16</v>
      </c>
      <c r="H38" s="263">
        <v>0.04</v>
      </c>
      <c r="I38" s="263">
        <v>0.27</v>
      </c>
      <c r="J38" s="263" t="s">
        <v>173</v>
      </c>
      <c r="K38" s="263" t="s">
        <v>173</v>
      </c>
      <c r="L38" s="263" t="s">
        <v>173</v>
      </c>
      <c r="M38" s="263" t="s">
        <v>173</v>
      </c>
      <c r="N38" s="263" t="s">
        <v>173</v>
      </c>
      <c r="O38" s="263" t="s">
        <v>173</v>
      </c>
      <c r="P38" s="263" t="s">
        <v>173</v>
      </c>
      <c r="Q38" s="263" t="s">
        <v>173</v>
      </c>
      <c r="R38" s="263" t="s">
        <v>173</v>
      </c>
      <c r="S38" s="263" t="s">
        <v>173</v>
      </c>
      <c r="T38" s="263" t="s">
        <v>173</v>
      </c>
      <c r="U38" s="263" t="s">
        <v>173</v>
      </c>
      <c r="V38" s="263" t="s">
        <v>173</v>
      </c>
      <c r="W38" s="263" t="s">
        <v>173</v>
      </c>
      <c r="X38" s="357" t="s">
        <v>173</v>
      </c>
      <c r="Y38" s="265"/>
      <c r="Z38" s="265"/>
      <c r="AA38" s="265"/>
      <c r="AB38" s="265"/>
      <c r="AC38" s="265"/>
      <c r="AD38" s="265"/>
      <c r="AE38" s="265"/>
      <c r="AF38" s="265"/>
      <c r="AG38" s="265"/>
      <c r="AH38" s="265"/>
    </row>
    <row r="39" spans="1:34" s="266" customFormat="1" ht="102" customHeight="1" thickBot="1">
      <c r="A39" s="351" t="s">
        <v>98</v>
      </c>
      <c r="B39" s="352" t="s">
        <v>313</v>
      </c>
      <c r="C39" s="213" t="s">
        <v>387</v>
      </c>
      <c r="D39" s="353" t="s">
        <v>173</v>
      </c>
      <c r="E39" s="353" t="s">
        <v>173</v>
      </c>
      <c r="F39" s="353" t="s">
        <v>173</v>
      </c>
      <c r="G39" s="354">
        <v>0.4</v>
      </c>
      <c r="H39" s="353">
        <v>0.04</v>
      </c>
      <c r="I39" s="353">
        <v>0.21</v>
      </c>
      <c r="J39" s="353" t="s">
        <v>173</v>
      </c>
      <c r="K39" s="353" t="s">
        <v>173</v>
      </c>
      <c r="L39" s="353" t="s">
        <v>173</v>
      </c>
      <c r="M39" s="353" t="s">
        <v>173</v>
      </c>
      <c r="N39" s="353" t="s">
        <v>173</v>
      </c>
      <c r="O39" s="353" t="s">
        <v>173</v>
      </c>
      <c r="P39" s="353" t="s">
        <v>173</v>
      </c>
      <c r="Q39" s="353" t="s">
        <v>173</v>
      </c>
      <c r="R39" s="353" t="s">
        <v>173</v>
      </c>
      <c r="S39" s="353" t="s">
        <v>173</v>
      </c>
      <c r="T39" s="353" t="s">
        <v>173</v>
      </c>
      <c r="U39" s="353" t="s">
        <v>173</v>
      </c>
      <c r="V39" s="353" t="s">
        <v>173</v>
      </c>
      <c r="W39" s="353" t="s">
        <v>173</v>
      </c>
      <c r="X39" s="358" t="s">
        <v>173</v>
      </c>
      <c r="Y39" s="265"/>
      <c r="Z39" s="265"/>
      <c r="AA39" s="265"/>
      <c r="AB39" s="265"/>
      <c r="AC39" s="265"/>
      <c r="AD39" s="265"/>
      <c r="AE39" s="265"/>
      <c r="AF39" s="265"/>
      <c r="AG39" s="265"/>
      <c r="AH39" s="265"/>
    </row>
    <row r="40" s="266" customFormat="1" ht="15"/>
    <row r="41" s="266" customFormat="1" ht="15"/>
    <row r="42" s="266" customFormat="1" ht="15"/>
    <row r="43" s="266" customFormat="1" ht="15"/>
    <row r="44" s="266" customFormat="1" ht="15"/>
    <row r="45" s="266" customFormat="1" ht="15"/>
    <row r="46" s="266" customFormat="1" ht="15"/>
    <row r="47" s="266" customFormat="1" ht="15"/>
    <row r="48" s="266" customFormat="1" ht="15"/>
  </sheetData>
  <sheetProtection/>
  <mergeCells count="11">
    <mergeCell ref="A13:A15"/>
    <mergeCell ref="B13:B15"/>
    <mergeCell ref="C13:C15"/>
    <mergeCell ref="D14:F14"/>
    <mergeCell ref="S14:U14"/>
    <mergeCell ref="D13:X13"/>
    <mergeCell ref="G14:I14"/>
    <mergeCell ref="J14:L14"/>
    <mergeCell ref="V14:X14"/>
    <mergeCell ref="M14:O14"/>
    <mergeCell ref="P14:R14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4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BH544"/>
  <sheetViews>
    <sheetView zoomScale="50" zoomScaleNormal="50" zoomScalePageLayoutView="0" workbookViewId="0" topLeftCell="N75">
      <selection activeCell="B53" sqref="B53"/>
    </sheetView>
  </sheetViews>
  <sheetFormatPr defaultColWidth="9.140625" defaultRowHeight="15"/>
  <cols>
    <col min="1" max="1" width="9.140625" style="17" customWidth="1"/>
    <col min="2" max="2" width="36.28125" style="17" customWidth="1"/>
    <col min="3" max="3" width="9.140625" style="17" customWidth="1"/>
    <col min="4" max="4" width="15.7109375" style="17" customWidth="1"/>
    <col min="5" max="33" width="9.140625" style="17" customWidth="1"/>
    <col min="34" max="34" width="10.28125" style="17" bestFit="1" customWidth="1"/>
    <col min="35" max="16384" width="9.140625" style="17" customWidth="1"/>
  </cols>
  <sheetData>
    <row r="1" ht="15">
      <c r="A1" s="17" t="s">
        <v>439</v>
      </c>
    </row>
    <row r="2" ht="15">
      <c r="A2" s="17" t="s">
        <v>434</v>
      </c>
    </row>
    <row r="3" ht="15">
      <c r="A3" s="145" t="s">
        <v>435</v>
      </c>
    </row>
    <row r="5" ht="15">
      <c r="A5" s="17" t="s">
        <v>13</v>
      </c>
    </row>
    <row r="6" ht="15">
      <c r="A6" s="17" t="s">
        <v>203</v>
      </c>
    </row>
    <row r="9" ht="15">
      <c r="A9" s="17" t="s">
        <v>204</v>
      </c>
    </row>
    <row r="10" ht="15">
      <c r="A10" s="17" t="s">
        <v>45</v>
      </c>
    </row>
    <row r="12" spans="1:2" ht="15">
      <c r="A12" s="20" t="s">
        <v>279</v>
      </c>
      <c r="B12" s="18"/>
    </row>
    <row r="13" ht="15">
      <c r="A13" s="17" t="s">
        <v>3</v>
      </c>
    </row>
    <row r="14" ht="15.75" thickBot="1"/>
    <row r="15" spans="1:39" ht="88.5" customHeight="1" thickBot="1">
      <c r="A15" s="434" t="s">
        <v>4</v>
      </c>
      <c r="B15" s="434" t="s">
        <v>24</v>
      </c>
      <c r="C15" s="434" t="s">
        <v>6</v>
      </c>
      <c r="D15" s="434" t="s">
        <v>46</v>
      </c>
      <c r="E15" s="95"/>
      <c r="F15" s="95"/>
      <c r="G15" s="95"/>
      <c r="H15" s="95"/>
      <c r="I15" s="95"/>
      <c r="J15" s="95"/>
      <c r="K15" s="95"/>
      <c r="L15" s="461" t="s">
        <v>278</v>
      </c>
      <c r="M15" s="461"/>
      <c r="N15" s="461"/>
      <c r="O15" s="461"/>
      <c r="P15" s="461"/>
      <c r="Q15" s="461"/>
      <c r="R15" s="461"/>
      <c r="S15" s="461"/>
      <c r="T15" s="461"/>
      <c r="U15" s="461"/>
      <c r="V15" s="461"/>
      <c r="W15" s="461"/>
      <c r="X15" s="461"/>
      <c r="Y15" s="461"/>
      <c r="Z15" s="461"/>
      <c r="AA15" s="461"/>
      <c r="AB15" s="461"/>
      <c r="AC15" s="461"/>
      <c r="AD15" s="461"/>
      <c r="AE15" s="461"/>
      <c r="AF15" s="461"/>
      <c r="AG15" s="461"/>
      <c r="AH15" s="461"/>
      <c r="AI15" s="461"/>
      <c r="AJ15" s="461"/>
      <c r="AK15" s="461"/>
      <c r="AL15" s="461"/>
      <c r="AM15" s="461"/>
    </row>
    <row r="16" spans="1:39" ht="15.75" thickBot="1">
      <c r="A16" s="435"/>
      <c r="B16" s="435"/>
      <c r="C16" s="435"/>
      <c r="D16" s="435"/>
      <c r="E16" s="449">
        <v>2016</v>
      </c>
      <c r="F16" s="463"/>
      <c r="G16" s="463"/>
      <c r="H16" s="463"/>
      <c r="I16" s="463"/>
      <c r="J16" s="463"/>
      <c r="K16" s="450"/>
      <c r="L16" s="449">
        <v>2017</v>
      </c>
      <c r="M16" s="463"/>
      <c r="N16" s="463"/>
      <c r="O16" s="463"/>
      <c r="P16" s="463"/>
      <c r="Q16" s="463"/>
      <c r="R16" s="450"/>
      <c r="S16" s="449">
        <v>2018</v>
      </c>
      <c r="T16" s="463"/>
      <c r="U16" s="463"/>
      <c r="V16" s="463"/>
      <c r="W16" s="463"/>
      <c r="X16" s="463"/>
      <c r="Y16" s="450"/>
      <c r="Z16" s="449">
        <v>2019</v>
      </c>
      <c r="AA16" s="463"/>
      <c r="AB16" s="463"/>
      <c r="AC16" s="463"/>
      <c r="AD16" s="463"/>
      <c r="AE16" s="463"/>
      <c r="AF16" s="450"/>
      <c r="AG16" s="444" t="s">
        <v>47</v>
      </c>
      <c r="AH16" s="432"/>
      <c r="AI16" s="432"/>
      <c r="AJ16" s="432"/>
      <c r="AK16" s="432"/>
      <c r="AL16" s="432"/>
      <c r="AM16" s="433"/>
    </row>
    <row r="17" spans="1:39" ht="31.5" customHeight="1" thickBot="1">
      <c r="A17" s="435"/>
      <c r="B17" s="435"/>
      <c r="C17" s="435"/>
      <c r="D17" s="436"/>
      <c r="E17" s="444" t="s">
        <v>35</v>
      </c>
      <c r="F17" s="432"/>
      <c r="G17" s="432"/>
      <c r="H17" s="432"/>
      <c r="I17" s="432"/>
      <c r="J17" s="432"/>
      <c r="K17" s="433"/>
      <c r="L17" s="444" t="s">
        <v>35</v>
      </c>
      <c r="M17" s="432"/>
      <c r="N17" s="432"/>
      <c r="O17" s="432"/>
      <c r="P17" s="432"/>
      <c r="Q17" s="432"/>
      <c r="R17" s="433"/>
      <c r="S17" s="444" t="s">
        <v>35</v>
      </c>
      <c r="T17" s="432"/>
      <c r="U17" s="432"/>
      <c r="V17" s="432"/>
      <c r="W17" s="432"/>
      <c r="X17" s="432"/>
      <c r="Y17" s="433"/>
      <c r="Z17" s="444" t="s">
        <v>35</v>
      </c>
      <c r="AA17" s="432"/>
      <c r="AB17" s="432"/>
      <c r="AC17" s="432"/>
      <c r="AD17" s="432"/>
      <c r="AE17" s="432"/>
      <c r="AF17" s="433"/>
      <c r="AG17" s="444" t="s">
        <v>13</v>
      </c>
      <c r="AH17" s="432"/>
      <c r="AI17" s="432"/>
      <c r="AJ17" s="432"/>
      <c r="AK17" s="432"/>
      <c r="AL17" s="432"/>
      <c r="AM17" s="433"/>
    </row>
    <row r="18" spans="1:39" ht="45.75" thickBot="1">
      <c r="A18" s="435"/>
      <c r="B18" s="435"/>
      <c r="C18" s="435"/>
      <c r="D18" s="434" t="s">
        <v>13</v>
      </c>
      <c r="E18" s="21" t="s">
        <v>48</v>
      </c>
      <c r="F18" s="444" t="s">
        <v>49</v>
      </c>
      <c r="G18" s="432"/>
      <c r="H18" s="432"/>
      <c r="I18" s="432"/>
      <c r="J18" s="432"/>
      <c r="K18" s="433"/>
      <c r="L18" s="21" t="s">
        <v>48</v>
      </c>
      <c r="M18" s="444" t="s">
        <v>49</v>
      </c>
      <c r="N18" s="432"/>
      <c r="O18" s="432"/>
      <c r="P18" s="432"/>
      <c r="Q18" s="432"/>
      <c r="R18" s="433"/>
      <c r="S18" s="21" t="s">
        <v>48</v>
      </c>
      <c r="T18" s="444" t="s">
        <v>49</v>
      </c>
      <c r="U18" s="432"/>
      <c r="V18" s="432"/>
      <c r="W18" s="432"/>
      <c r="X18" s="432"/>
      <c r="Y18" s="433"/>
      <c r="Z18" s="21" t="s">
        <v>48</v>
      </c>
      <c r="AA18" s="444" t="s">
        <v>49</v>
      </c>
      <c r="AB18" s="432"/>
      <c r="AC18" s="432"/>
      <c r="AD18" s="432"/>
      <c r="AE18" s="432"/>
      <c r="AF18" s="433"/>
      <c r="AG18" s="21" t="s">
        <v>48</v>
      </c>
      <c r="AH18" s="444" t="s">
        <v>49</v>
      </c>
      <c r="AI18" s="432"/>
      <c r="AJ18" s="432"/>
      <c r="AK18" s="432"/>
      <c r="AL18" s="432"/>
      <c r="AM18" s="433"/>
    </row>
    <row r="19" spans="1:39" ht="60.75" thickBot="1">
      <c r="A19" s="436"/>
      <c r="B19" s="436"/>
      <c r="C19" s="436"/>
      <c r="D19" s="436"/>
      <c r="E19" s="21" t="s">
        <v>50</v>
      </c>
      <c r="F19" s="21" t="s">
        <v>50</v>
      </c>
      <c r="G19" s="45" t="s">
        <v>51</v>
      </c>
      <c r="H19" s="45" t="s">
        <v>52</v>
      </c>
      <c r="I19" s="45" t="s">
        <v>53</v>
      </c>
      <c r="J19" s="45" t="s">
        <v>54</v>
      </c>
      <c r="K19" s="45" t="s">
        <v>55</v>
      </c>
      <c r="L19" s="21" t="s">
        <v>50</v>
      </c>
      <c r="M19" s="21" t="s">
        <v>50</v>
      </c>
      <c r="N19" s="45" t="s">
        <v>51</v>
      </c>
      <c r="O19" s="45" t="s">
        <v>52</v>
      </c>
      <c r="P19" s="45" t="s">
        <v>53</v>
      </c>
      <c r="Q19" s="45" t="s">
        <v>54</v>
      </c>
      <c r="R19" s="45" t="s">
        <v>55</v>
      </c>
      <c r="S19" s="21" t="s">
        <v>50</v>
      </c>
      <c r="T19" s="21" t="s">
        <v>50</v>
      </c>
      <c r="U19" s="45" t="s">
        <v>51</v>
      </c>
      <c r="V19" s="45" t="s">
        <v>52</v>
      </c>
      <c r="W19" s="45" t="s">
        <v>53</v>
      </c>
      <c r="X19" s="45" t="s">
        <v>54</v>
      </c>
      <c r="Y19" s="45" t="s">
        <v>55</v>
      </c>
      <c r="Z19" s="21" t="s">
        <v>50</v>
      </c>
      <c r="AA19" s="21" t="s">
        <v>50</v>
      </c>
      <c r="AB19" s="45" t="s">
        <v>51</v>
      </c>
      <c r="AC19" s="45" t="s">
        <v>52</v>
      </c>
      <c r="AD19" s="45" t="s">
        <v>53</v>
      </c>
      <c r="AE19" s="45" t="s">
        <v>54</v>
      </c>
      <c r="AF19" s="45" t="s">
        <v>55</v>
      </c>
      <c r="AG19" s="21" t="s">
        <v>50</v>
      </c>
      <c r="AH19" s="21" t="s">
        <v>50</v>
      </c>
      <c r="AI19" s="45" t="s">
        <v>51</v>
      </c>
      <c r="AJ19" s="45" t="s">
        <v>52</v>
      </c>
      <c r="AK19" s="45" t="s">
        <v>53</v>
      </c>
      <c r="AL19" s="45" t="s">
        <v>54</v>
      </c>
      <c r="AM19" s="45" t="s">
        <v>55</v>
      </c>
    </row>
    <row r="20" spans="1:39" ht="15.75" thickBot="1">
      <c r="A20" s="22">
        <v>1</v>
      </c>
      <c r="B20" s="21">
        <v>2</v>
      </c>
      <c r="C20" s="21">
        <v>3</v>
      </c>
      <c r="D20" s="54">
        <v>4</v>
      </c>
      <c r="E20" s="100" t="s">
        <v>175</v>
      </c>
      <c r="F20" s="101" t="s">
        <v>176</v>
      </c>
      <c r="G20" s="101" t="s">
        <v>177</v>
      </c>
      <c r="H20" s="101" t="s">
        <v>178</v>
      </c>
      <c r="I20" s="101" t="s">
        <v>179</v>
      </c>
      <c r="J20" s="101" t="s">
        <v>180</v>
      </c>
      <c r="K20" s="101" t="s">
        <v>181</v>
      </c>
      <c r="L20" s="99" t="s">
        <v>182</v>
      </c>
      <c r="M20" s="46" t="s">
        <v>183</v>
      </c>
      <c r="N20" s="46" t="s">
        <v>184</v>
      </c>
      <c r="O20" s="46" t="s">
        <v>185</v>
      </c>
      <c r="P20" s="46" t="s">
        <v>186</v>
      </c>
      <c r="Q20" s="46" t="s">
        <v>187</v>
      </c>
      <c r="R20" s="46" t="s">
        <v>188</v>
      </c>
      <c r="S20" s="46" t="s">
        <v>189</v>
      </c>
      <c r="T20" s="46" t="s">
        <v>190</v>
      </c>
      <c r="U20" s="46" t="s">
        <v>191</v>
      </c>
      <c r="V20" s="46" t="s">
        <v>192</v>
      </c>
      <c r="W20" s="46" t="s">
        <v>193</v>
      </c>
      <c r="X20" s="46" t="s">
        <v>194</v>
      </c>
      <c r="Y20" s="46" t="s">
        <v>195</v>
      </c>
      <c r="Z20" s="46" t="s">
        <v>424</v>
      </c>
      <c r="AA20" s="46" t="s">
        <v>425</v>
      </c>
      <c r="AB20" s="46" t="s">
        <v>426</v>
      </c>
      <c r="AC20" s="46" t="s">
        <v>427</v>
      </c>
      <c r="AD20" s="46" t="s">
        <v>428</v>
      </c>
      <c r="AE20" s="46" t="s">
        <v>429</v>
      </c>
      <c r="AF20" s="46" t="s">
        <v>430</v>
      </c>
      <c r="AG20" s="46" t="s">
        <v>197</v>
      </c>
      <c r="AH20" s="46" t="s">
        <v>198</v>
      </c>
      <c r="AI20" s="46" t="s">
        <v>196</v>
      </c>
      <c r="AJ20" s="46" t="s">
        <v>199</v>
      </c>
      <c r="AK20" s="46" t="s">
        <v>200</v>
      </c>
      <c r="AL20" s="46" t="s">
        <v>201</v>
      </c>
      <c r="AM20" s="46" t="s">
        <v>202</v>
      </c>
    </row>
    <row r="21" spans="1:60" ht="28.5">
      <c r="A21" s="115" t="s">
        <v>134</v>
      </c>
      <c r="B21" s="116" t="s">
        <v>135</v>
      </c>
      <c r="C21" s="117"/>
      <c r="D21" s="118">
        <v>86.46</v>
      </c>
      <c r="E21" s="114">
        <f aca="true" t="shared" si="0" ref="E21:K21">E23+E22+E69</f>
        <v>0</v>
      </c>
      <c r="F21" s="96">
        <f t="shared" si="0"/>
        <v>21.537</v>
      </c>
      <c r="G21" s="96">
        <f t="shared" si="0"/>
        <v>4.130000000000001</v>
      </c>
      <c r="H21" s="96">
        <f t="shared" si="0"/>
        <v>0</v>
      </c>
      <c r="I21" s="96">
        <f t="shared" si="0"/>
        <v>8.559999999999999</v>
      </c>
      <c r="J21" s="96">
        <f t="shared" si="0"/>
        <v>0</v>
      </c>
      <c r="K21" s="110">
        <f t="shared" si="0"/>
        <v>0</v>
      </c>
      <c r="L21" s="111">
        <v>0</v>
      </c>
      <c r="M21" s="96">
        <f>M23+M22+M69</f>
        <v>20.74799999999999</v>
      </c>
      <c r="N21" s="96">
        <f>N23+N22+N69</f>
        <v>4.61</v>
      </c>
      <c r="O21" s="103">
        <v>0</v>
      </c>
      <c r="P21" s="96">
        <f>P23+P22+P69</f>
        <v>5.739999999999998</v>
      </c>
      <c r="Q21" s="103">
        <v>0</v>
      </c>
      <c r="R21" s="104">
        <v>0</v>
      </c>
      <c r="S21" s="102">
        <v>0</v>
      </c>
      <c r="T21" s="96">
        <f>T23+T22+T69</f>
        <v>22.904</v>
      </c>
      <c r="U21" s="96">
        <f>U23+U22+U69</f>
        <v>1.6</v>
      </c>
      <c r="V21" s="96">
        <f>V23+V22+V69</f>
        <v>0</v>
      </c>
      <c r="W21" s="97">
        <f>W23+W22+W69</f>
        <v>0</v>
      </c>
      <c r="X21" s="103">
        <v>0</v>
      </c>
      <c r="Y21" s="110">
        <f>Y23+Y22+Y69</f>
        <v>0</v>
      </c>
      <c r="Z21" s="102">
        <v>0</v>
      </c>
      <c r="AA21" s="96">
        <f>AA23+AA22+AA69</f>
        <v>21.270999999999994</v>
      </c>
      <c r="AB21" s="96">
        <f>AB23+AB22+AB69</f>
        <v>6.530000000000001</v>
      </c>
      <c r="AC21" s="96">
        <f>AC23+AC22+AC69</f>
        <v>0</v>
      </c>
      <c r="AD21" s="96">
        <f>AD23+AD22+AD69</f>
        <v>4.85</v>
      </c>
      <c r="AE21" s="103">
        <v>0</v>
      </c>
      <c r="AF21" s="110">
        <f>AF23+AF22+AF69</f>
        <v>0</v>
      </c>
      <c r="AG21" s="102">
        <v>0</v>
      </c>
      <c r="AH21" s="96">
        <f>AH23+AH22+AH69</f>
        <v>86.46000000000001</v>
      </c>
      <c r="AI21" s="96">
        <f>AI23+AI22+AI69</f>
        <v>16.870000000000008</v>
      </c>
      <c r="AJ21" s="103">
        <v>0</v>
      </c>
      <c r="AK21" s="96">
        <f>AK23+AK22+AK69</f>
        <v>19.15</v>
      </c>
      <c r="AL21" s="103">
        <v>0</v>
      </c>
      <c r="AM21" s="104">
        <v>0</v>
      </c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</row>
    <row r="22" spans="1:60" ht="28.5">
      <c r="A22" s="119" t="s">
        <v>136</v>
      </c>
      <c r="B22" s="40" t="s">
        <v>137</v>
      </c>
      <c r="C22" s="41"/>
      <c r="D22" s="68"/>
      <c r="E22" s="56"/>
      <c r="F22" s="26"/>
      <c r="G22" s="26"/>
      <c r="H22" s="26"/>
      <c r="I22" s="26"/>
      <c r="J22" s="26"/>
      <c r="K22" s="57"/>
      <c r="L22" s="112"/>
      <c r="M22" s="26"/>
      <c r="N22" s="26"/>
      <c r="O22" s="30"/>
      <c r="P22" s="26"/>
      <c r="Q22" s="30"/>
      <c r="R22" s="106"/>
      <c r="S22" s="105"/>
      <c r="T22" s="26"/>
      <c r="U22" s="26"/>
      <c r="V22" s="26"/>
      <c r="W22" s="49"/>
      <c r="X22" s="30"/>
      <c r="Y22" s="57"/>
      <c r="Z22" s="105"/>
      <c r="AA22" s="26"/>
      <c r="AB22" s="26"/>
      <c r="AC22" s="26"/>
      <c r="AD22" s="26"/>
      <c r="AE22" s="30"/>
      <c r="AF22" s="57"/>
      <c r="AG22" s="105"/>
      <c r="AH22" s="26"/>
      <c r="AI22" s="26"/>
      <c r="AJ22" s="30"/>
      <c r="AK22" s="26"/>
      <c r="AL22" s="30"/>
      <c r="AM22" s="106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</row>
    <row r="23" spans="1:60" ht="42.75">
      <c r="A23" s="119" t="s">
        <v>138</v>
      </c>
      <c r="B23" s="40" t="s">
        <v>139</v>
      </c>
      <c r="C23" s="41"/>
      <c r="D23" s="68">
        <v>70.363</v>
      </c>
      <c r="E23" s="56">
        <f>E24</f>
        <v>0</v>
      </c>
      <c r="F23" s="26">
        <f aca="true" t="shared" si="1" ref="F23:H25">F24</f>
        <v>5.4399999999999995</v>
      </c>
      <c r="G23" s="26">
        <f t="shared" si="1"/>
        <v>2.08</v>
      </c>
      <c r="H23" s="26">
        <f t="shared" si="1"/>
        <v>0</v>
      </c>
      <c r="I23" s="26">
        <f aca="true" t="shared" si="2" ref="I23:K25">I24</f>
        <v>1.34</v>
      </c>
      <c r="J23" s="26">
        <f t="shared" si="2"/>
        <v>0</v>
      </c>
      <c r="K23" s="57">
        <f t="shared" si="2"/>
        <v>0</v>
      </c>
      <c r="L23" s="112">
        <v>0</v>
      </c>
      <c r="M23" s="26">
        <f aca="true" t="shared" si="3" ref="M23:N25">M24</f>
        <v>20.74799999999999</v>
      </c>
      <c r="N23" s="26">
        <f t="shared" si="3"/>
        <v>4.61</v>
      </c>
      <c r="O23" s="30">
        <v>0</v>
      </c>
      <c r="P23" s="26">
        <f>P24</f>
        <v>5.739999999999998</v>
      </c>
      <c r="Q23" s="30">
        <v>0</v>
      </c>
      <c r="R23" s="106">
        <v>0</v>
      </c>
      <c r="S23" s="105">
        <v>0</v>
      </c>
      <c r="T23" s="26">
        <f aca="true" t="shared" si="4" ref="T23:V25">T24</f>
        <v>22.904</v>
      </c>
      <c r="U23" s="26">
        <f t="shared" si="4"/>
        <v>1.6</v>
      </c>
      <c r="V23" s="26">
        <f t="shared" si="4"/>
        <v>0</v>
      </c>
      <c r="W23" s="49">
        <f>W24</f>
        <v>0</v>
      </c>
      <c r="X23" s="30">
        <v>0</v>
      </c>
      <c r="Y23" s="57">
        <f>Y24</f>
        <v>0</v>
      </c>
      <c r="Z23" s="105">
        <v>0</v>
      </c>
      <c r="AA23" s="26">
        <f aca="true" t="shared" si="5" ref="AA23:AB25">AA24</f>
        <v>21.270999999999994</v>
      </c>
      <c r="AB23" s="26">
        <f t="shared" si="5"/>
        <v>6.530000000000001</v>
      </c>
      <c r="AC23" s="26">
        <f aca="true" t="shared" si="6" ref="AC23:AF25">AC24</f>
        <v>0</v>
      </c>
      <c r="AD23" s="26">
        <f t="shared" si="6"/>
        <v>4.85</v>
      </c>
      <c r="AE23" s="30">
        <v>0</v>
      </c>
      <c r="AF23" s="57">
        <f t="shared" si="6"/>
        <v>0</v>
      </c>
      <c r="AG23" s="105">
        <v>0</v>
      </c>
      <c r="AH23" s="26">
        <f aca="true" t="shared" si="7" ref="AH23:AI25">AH24</f>
        <v>70.363</v>
      </c>
      <c r="AI23" s="26">
        <f t="shared" si="7"/>
        <v>14.820000000000007</v>
      </c>
      <c r="AJ23" s="30">
        <v>0</v>
      </c>
      <c r="AK23" s="26">
        <f>AK24</f>
        <v>11.93</v>
      </c>
      <c r="AL23" s="30">
        <v>0</v>
      </c>
      <c r="AM23" s="106">
        <v>0</v>
      </c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</row>
    <row r="24" spans="1:60" ht="42.75">
      <c r="A24" s="119" t="s">
        <v>140</v>
      </c>
      <c r="B24" s="40" t="s">
        <v>141</v>
      </c>
      <c r="C24" s="42"/>
      <c r="D24" s="68">
        <v>70.363</v>
      </c>
      <c r="E24" s="59">
        <f>E25</f>
        <v>0</v>
      </c>
      <c r="F24" s="28">
        <f t="shared" si="1"/>
        <v>5.4399999999999995</v>
      </c>
      <c r="G24" s="28">
        <f t="shared" si="1"/>
        <v>2.08</v>
      </c>
      <c r="H24" s="28">
        <f t="shared" si="1"/>
        <v>0</v>
      </c>
      <c r="I24" s="28">
        <f t="shared" si="2"/>
        <v>1.34</v>
      </c>
      <c r="J24" s="28">
        <f t="shared" si="2"/>
        <v>0</v>
      </c>
      <c r="K24" s="58">
        <f t="shared" si="2"/>
        <v>0</v>
      </c>
      <c r="L24" s="113">
        <v>0</v>
      </c>
      <c r="M24" s="28">
        <f t="shared" si="3"/>
        <v>20.74799999999999</v>
      </c>
      <c r="N24" s="28">
        <f t="shared" si="3"/>
        <v>4.61</v>
      </c>
      <c r="O24" s="29">
        <v>0</v>
      </c>
      <c r="P24" s="28">
        <f>P25</f>
        <v>5.739999999999998</v>
      </c>
      <c r="Q24" s="29">
        <v>0</v>
      </c>
      <c r="R24" s="108">
        <v>0</v>
      </c>
      <c r="S24" s="107">
        <v>0</v>
      </c>
      <c r="T24" s="28">
        <f t="shared" si="4"/>
        <v>22.904</v>
      </c>
      <c r="U24" s="28">
        <f t="shared" si="4"/>
        <v>1.6</v>
      </c>
      <c r="V24" s="28">
        <f t="shared" si="4"/>
        <v>0</v>
      </c>
      <c r="W24" s="48">
        <f>W25</f>
        <v>0</v>
      </c>
      <c r="X24" s="29">
        <v>0</v>
      </c>
      <c r="Y24" s="58">
        <f>Y25</f>
        <v>0</v>
      </c>
      <c r="Z24" s="107">
        <v>0</v>
      </c>
      <c r="AA24" s="28">
        <f t="shared" si="5"/>
        <v>21.270999999999994</v>
      </c>
      <c r="AB24" s="28">
        <f t="shared" si="5"/>
        <v>6.530000000000001</v>
      </c>
      <c r="AC24" s="28">
        <f t="shared" si="6"/>
        <v>0</v>
      </c>
      <c r="AD24" s="28">
        <f t="shared" si="6"/>
        <v>4.85</v>
      </c>
      <c r="AE24" s="29">
        <v>0</v>
      </c>
      <c r="AF24" s="58">
        <f t="shared" si="6"/>
        <v>0</v>
      </c>
      <c r="AG24" s="107">
        <v>0</v>
      </c>
      <c r="AH24" s="28">
        <f t="shared" si="7"/>
        <v>70.363</v>
      </c>
      <c r="AI24" s="28">
        <f t="shared" si="7"/>
        <v>14.820000000000007</v>
      </c>
      <c r="AJ24" s="29">
        <v>0</v>
      </c>
      <c r="AK24" s="28">
        <f>AK25</f>
        <v>11.93</v>
      </c>
      <c r="AL24" s="29">
        <v>0</v>
      </c>
      <c r="AM24" s="108">
        <v>0</v>
      </c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</row>
    <row r="25" spans="1:60" ht="71.25">
      <c r="A25" s="119" t="s">
        <v>142</v>
      </c>
      <c r="B25" s="40" t="s">
        <v>143</v>
      </c>
      <c r="C25" s="42"/>
      <c r="D25" s="68">
        <v>70.363</v>
      </c>
      <c r="E25" s="59">
        <f>E26</f>
        <v>0</v>
      </c>
      <c r="F25" s="28">
        <f t="shared" si="1"/>
        <v>5.4399999999999995</v>
      </c>
      <c r="G25" s="28">
        <f t="shared" si="1"/>
        <v>2.08</v>
      </c>
      <c r="H25" s="28">
        <f t="shared" si="1"/>
        <v>0</v>
      </c>
      <c r="I25" s="28">
        <f t="shared" si="2"/>
        <v>1.34</v>
      </c>
      <c r="J25" s="28">
        <f t="shared" si="2"/>
        <v>0</v>
      </c>
      <c r="K25" s="58">
        <f t="shared" si="2"/>
        <v>0</v>
      </c>
      <c r="L25" s="113">
        <v>0</v>
      </c>
      <c r="M25" s="28">
        <f t="shared" si="3"/>
        <v>20.74799999999999</v>
      </c>
      <c r="N25" s="28">
        <f t="shared" si="3"/>
        <v>4.61</v>
      </c>
      <c r="O25" s="29">
        <v>0</v>
      </c>
      <c r="P25" s="28">
        <f>P26</f>
        <v>5.739999999999998</v>
      </c>
      <c r="Q25" s="29">
        <v>0</v>
      </c>
      <c r="R25" s="108">
        <v>0</v>
      </c>
      <c r="S25" s="107">
        <v>0</v>
      </c>
      <c r="T25" s="28">
        <f t="shared" si="4"/>
        <v>22.904</v>
      </c>
      <c r="U25" s="28">
        <f t="shared" si="4"/>
        <v>1.6</v>
      </c>
      <c r="V25" s="28">
        <f t="shared" si="4"/>
        <v>0</v>
      </c>
      <c r="W25" s="48">
        <f>W26</f>
        <v>0</v>
      </c>
      <c r="X25" s="29">
        <v>0</v>
      </c>
      <c r="Y25" s="58">
        <f>Y26</f>
        <v>0</v>
      </c>
      <c r="Z25" s="107">
        <v>0</v>
      </c>
      <c r="AA25" s="28">
        <f t="shared" si="5"/>
        <v>21.270999999999994</v>
      </c>
      <c r="AB25" s="28">
        <f t="shared" si="5"/>
        <v>6.530000000000001</v>
      </c>
      <c r="AC25" s="28">
        <f t="shared" si="6"/>
        <v>0</v>
      </c>
      <c r="AD25" s="28">
        <f t="shared" si="6"/>
        <v>4.85</v>
      </c>
      <c r="AE25" s="29">
        <v>0</v>
      </c>
      <c r="AF25" s="58">
        <f t="shared" si="6"/>
        <v>0</v>
      </c>
      <c r="AG25" s="107">
        <v>0</v>
      </c>
      <c r="AH25" s="28">
        <f t="shared" si="7"/>
        <v>70.363</v>
      </c>
      <c r="AI25" s="28">
        <f t="shared" si="7"/>
        <v>14.820000000000007</v>
      </c>
      <c r="AJ25" s="29">
        <v>0</v>
      </c>
      <c r="AK25" s="28">
        <f>AK26</f>
        <v>11.93</v>
      </c>
      <c r="AL25" s="29">
        <v>0</v>
      </c>
      <c r="AM25" s="108">
        <v>0</v>
      </c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</row>
    <row r="26" spans="1:60" s="138" customFormat="1" ht="39.75" customHeight="1">
      <c r="A26" s="268" t="s">
        <v>98</v>
      </c>
      <c r="B26" s="269" t="s">
        <v>144</v>
      </c>
      <c r="C26" s="137"/>
      <c r="D26" s="139">
        <v>70.363</v>
      </c>
      <c r="E26" s="206">
        <f aca="true" t="shared" si="8" ref="E26:K26">E27+E28+E29+E30+E31+E32+E33+E34+E35+E36+E37+E38+E39+E40+E41+E42+E43+E44+E45+E46+E47+E48+E49+E50+E51+E52+E53+E54+E55+E56+E57+E58+E59+E60+E61+E62+E63+E64+E65+E66+E67+E68</f>
        <v>0</v>
      </c>
      <c r="F26" s="184">
        <f t="shared" si="8"/>
        <v>5.4399999999999995</v>
      </c>
      <c r="G26" s="184">
        <f t="shared" si="8"/>
        <v>2.08</v>
      </c>
      <c r="H26" s="184">
        <f t="shared" si="8"/>
        <v>0</v>
      </c>
      <c r="I26" s="184">
        <f t="shared" si="8"/>
        <v>1.34</v>
      </c>
      <c r="J26" s="184">
        <f t="shared" si="8"/>
        <v>0</v>
      </c>
      <c r="K26" s="186">
        <f t="shared" si="8"/>
        <v>0</v>
      </c>
      <c r="L26" s="270">
        <v>0</v>
      </c>
      <c r="M26" s="184">
        <f>M27+M28+M29+M30+M31+M32+M33+M34+M35+M36+M37+M38+M39+M40+M41+M42+M43+M44+M45+M46+M47+M48+M49+M50+M51+M52+M53+M54+M55+M56+M57+M58+M59+M60+M61+M62+M63+M64+M65+M66+M67+M68</f>
        <v>20.74799999999999</v>
      </c>
      <c r="N26" s="184">
        <f>N27+N28+N29+N30+N31+N32+N33+N34+N35+N36+N37+N38+N39+N40+N41+N42+N43+N44+N45+N46+N47+N48+N49+N50+N51+N52+N53+N54+N55+N56+N57+N58+N59+N60+N61+N62+N63+N64+N65+N66+N67+N68</f>
        <v>4.61</v>
      </c>
      <c r="O26" s="125">
        <v>0</v>
      </c>
      <c r="P26" s="184">
        <f>P27+P28+P29+P30+P31+P32+P33+P34+P35+P36+P37+P38+P39+P40+P41+P42+P43+P44+P45+P46+P47+P48+P49+P50+P51+P52+P53+P54+P55+P56+P57+P58+P59+P60+P61+P62+P63+P64+P65+P66+P67+P68</f>
        <v>5.739999999999998</v>
      </c>
      <c r="Q26" s="125">
        <v>0</v>
      </c>
      <c r="R26" s="192">
        <v>0</v>
      </c>
      <c r="S26" s="208">
        <v>0</v>
      </c>
      <c r="T26" s="184">
        <f>T27+T28+T29+T30+T31+T32+T33+T34+T35+T36+T37+T38+T39+T40+T41+T42+T43+T44+T45+T46+T47+T48+T49+T50+T51+T52+T53+T54+T55+T56+T57+T58+T59+T60+T61+T62+T63+T64+T65+T66+T67+T68</f>
        <v>22.904</v>
      </c>
      <c r="U26" s="184">
        <f>U27+U28+U29+U30+U31+U32+U33+U34+U35+U36+U37+U38+U39+U40+U41+U42+U43+U44+U45+U46+U47+U48+U49+U50+U51+U52+U53+U54+U55+U56+U57+U58+U59+U60+U61+U62+U63+U64+U65+U66+U67+U68</f>
        <v>1.6</v>
      </c>
      <c r="V26" s="184">
        <f>V27+V28+V29+V30+V31+V32+V33+V34+V35+V36+V37+V38+V39+V40+V41+V42+V43+V44+V45+V46+V47+V48+V49+V50+V51+V52+V53+V54+V55+V56+V57+V58+V59+V60+V61+V62+V63+V64+V65+V66+V67+V68</f>
        <v>0</v>
      </c>
      <c r="W26" s="271">
        <f>W27+W28+W29+W30+W31+W32+W33+W34+W35+W36+W37+W38+W39+W40+W41+W42+W43+W44+W45+W46+W47+W48+W49+W50+W51+W52+W53+W54+W55+W56+W57+W58+W59+W60+W61+W62+W63+W64+W65+W66+W67+W68</f>
        <v>0</v>
      </c>
      <c r="X26" s="125">
        <v>0</v>
      </c>
      <c r="Y26" s="186">
        <f>Y27+Y28+Y29+Y30+Y31+Y32+Y33+Y34+Y35+Y36+Y37+Y38+Y39+Y40+Y41+Y42+Y43+Y44+Y45+Y46+Y47+Y48+Y49+Y50+Y51+Y52+Y53+Y54+Y55+Y56+Y57+Y58+Y59+Y60+Y61+Y62+Y63+Y64+Y65+Y66+Y67+Y68</f>
        <v>0</v>
      </c>
      <c r="Z26" s="208">
        <v>0</v>
      </c>
      <c r="AA26" s="184">
        <f>AA27+AA28+AA29+AA30+AA31+AA32+AA33+AA34+AA35+AA36+AA37+AA38+AA39+AA40+AA41+AA42+AA43+AA44+AA45+AA46+AA47+AA48+AA49+AA50+AA51+AA52+AA53+AA54+AA55+AA56+AA57+AA58+AA59+AA60+AA61+AA62+AA63+AA64+AA65+AA66+AA67+AA68</f>
        <v>21.270999999999994</v>
      </c>
      <c r="AB26" s="184">
        <f>AB27+AB28+AB29+AB30+AB31+AB32+AB33+AB34+AB35+AB36+AB37+AB38+AB39+AB40+AB41+AB42+AB43+AB44+AB45+AB46+AB47+AB48+AB49+AB50+AB51+AB52+AB53+AB54+AB55+AB56+AB57+AB58+AB59+AB60+AB61+AB62+AB63+AB64+AB65+AB66+AB67+AB68</f>
        <v>6.530000000000001</v>
      </c>
      <c r="AC26" s="184">
        <f>AC27+AC28+AC29+AC30+AC31+AC32+AC33+AC34+AC35+AC36+AC37+AC38+AC39+AC40+AC41+AC42+AC43+AC44+AC45+AC46+AC47+AC48+AC49+AC50+AC51+AC52+AC53+AC54+AC55+AC56+AC57+AC58+AC59+AC60+AC61+AC62+AC63+AC64+AC65+AC66+AC67+AC68</f>
        <v>0</v>
      </c>
      <c r="AD26" s="184">
        <f>AD27+AD28+AD29+AD30+AD31+AD32+AD33+AD34+AD35+AD36+AD37+AD38+AD39+AD40+AD41+AD42+AD43+AD44+AD45+AD46+AD47+AD48+AD49+AD50+AD51+AD52+AD53+AD54+AD55+AD56+AD57+AD58+AD59+AD60+AD61+AD62+AD63+AD64+AD65+AD66+AD67+AD68</f>
        <v>4.85</v>
      </c>
      <c r="AE26" s="125">
        <v>0</v>
      </c>
      <c r="AF26" s="186">
        <f>AF27+AF28+AF29+AF30+AF31+AF32+AF33+AF34+AF35+AF36+AF37+AF38+AF39+AF40+AF41+AF42+AF43+AF44+AF45+AF46+AF47+AF48+AF49+AF50+AF51+AF52+AF53+AF54+AF55+AF56+AF57+AF58+AF59+AF60+AF61+AF62+AF63+AF64+AF65+AF66+AF67+AF68</f>
        <v>0</v>
      </c>
      <c r="AG26" s="208">
        <v>0</v>
      </c>
      <c r="AH26" s="184">
        <f>AH27+AH28+AH29+AH30+AH31+AH32+AH33+AH34+AH35+AH36+AH37+AH38+AH39+AH40+AH41+AH42+AH43+AH44+AH45+AH46+AH47+AH48+AH49+AH50+AH51+AH52+AH53+AH54+AH55+AH56+AH57+AH58+AH59+AH60+AH61+AH62+AH63+AH64+AH65+AH66+AH67+AH68</f>
        <v>70.363</v>
      </c>
      <c r="AI26" s="184">
        <f>AI27+AI28+AI29+AI30+AI31+AI32+AI33+AI34+AI35+AI36+AI37+AI38+AI39+AI40+AI41+AI42+AI43+AI44+AI45+AI46+AI47+AI48+AI49+AI50+AI51+AI52+AI53+AI54+AI55+AI56+AI57+AI58+AI59+AI60+AI61+AI62+AI63+AI64+AI65+AI66+AI67+AI68</f>
        <v>14.820000000000007</v>
      </c>
      <c r="AJ26" s="125">
        <v>0</v>
      </c>
      <c r="AK26" s="184">
        <f>AK27+AK28+AK29+AK30+AK31+AK32+AK33+AK34+AK35+AK36+AK37+AK38+AK39+AK40+AK41+AK42+AK43+AK44+AK45+AK46+AK47+AK48+AK49+AK50+AK51+AK52+AK53+AK54+AK55+AK56+AK57+AK58+AK59+AK60+AK61+AK62+AK63+AK64+AK65+AK66+AK67+AK68</f>
        <v>11.93</v>
      </c>
      <c r="AL26" s="125">
        <v>0</v>
      </c>
      <c r="AM26" s="192">
        <v>0</v>
      </c>
      <c r="AN26" s="272"/>
      <c r="AO26" s="272"/>
      <c r="AP26" s="272"/>
      <c r="AQ26" s="272"/>
      <c r="AR26" s="272"/>
      <c r="AS26" s="272"/>
      <c r="AT26" s="272"/>
      <c r="AU26" s="272"/>
      <c r="AV26" s="272"/>
      <c r="AW26" s="272"/>
      <c r="AX26" s="272"/>
      <c r="AY26" s="272"/>
      <c r="AZ26" s="272"/>
      <c r="BA26" s="272"/>
      <c r="BB26" s="272"/>
      <c r="BC26" s="272"/>
      <c r="BD26" s="272"/>
      <c r="BE26" s="272"/>
      <c r="BF26" s="272"/>
      <c r="BG26" s="272"/>
      <c r="BH26" s="272"/>
    </row>
    <row r="27" spans="1:39" s="272" customFormat="1" ht="105">
      <c r="A27" s="273" t="s">
        <v>98</v>
      </c>
      <c r="B27" s="274" t="s">
        <v>316</v>
      </c>
      <c r="C27" s="183" t="s">
        <v>346</v>
      </c>
      <c r="D27" s="139">
        <v>1.02</v>
      </c>
      <c r="E27" s="208">
        <v>0</v>
      </c>
      <c r="F27" s="123">
        <v>1.02</v>
      </c>
      <c r="G27" s="245">
        <v>0.25</v>
      </c>
      <c r="H27" s="125">
        <v>0</v>
      </c>
      <c r="I27" s="275">
        <v>0.31</v>
      </c>
      <c r="J27" s="125">
        <v>0</v>
      </c>
      <c r="K27" s="192">
        <v>0</v>
      </c>
      <c r="L27" s="270">
        <v>0</v>
      </c>
      <c r="M27" s="125">
        <v>0</v>
      </c>
      <c r="N27" s="125">
        <v>0</v>
      </c>
      <c r="O27" s="125">
        <v>0</v>
      </c>
      <c r="P27" s="125">
        <v>0</v>
      </c>
      <c r="Q27" s="125">
        <v>0</v>
      </c>
      <c r="R27" s="192">
        <v>0</v>
      </c>
      <c r="S27" s="208">
        <v>0</v>
      </c>
      <c r="T27" s="125">
        <v>0</v>
      </c>
      <c r="U27" s="125">
        <v>0</v>
      </c>
      <c r="V27" s="125">
        <v>0</v>
      </c>
      <c r="W27" s="125">
        <v>0</v>
      </c>
      <c r="X27" s="125">
        <v>0</v>
      </c>
      <c r="Y27" s="192">
        <v>0</v>
      </c>
      <c r="Z27" s="208">
        <v>0</v>
      </c>
      <c r="AA27" s="125">
        <v>0</v>
      </c>
      <c r="AB27" s="125">
        <v>0</v>
      </c>
      <c r="AC27" s="125">
        <v>0</v>
      </c>
      <c r="AD27" s="125">
        <v>0</v>
      </c>
      <c r="AE27" s="125">
        <v>0</v>
      </c>
      <c r="AF27" s="192">
        <v>0</v>
      </c>
      <c r="AG27" s="208">
        <v>0</v>
      </c>
      <c r="AH27" s="276">
        <f>AA27+T27+M27+F27</f>
        <v>1.02</v>
      </c>
      <c r="AI27" s="276">
        <f aca="true" t="shared" si="9" ref="AI27:AI83">AB27+U27+N27+G27</f>
        <v>0.25</v>
      </c>
      <c r="AJ27" s="125">
        <v>0</v>
      </c>
      <c r="AK27" s="276">
        <f aca="true" t="shared" si="10" ref="AK27:AK83">AD27+W27+P27+I27</f>
        <v>0.31</v>
      </c>
      <c r="AL27" s="125">
        <v>0</v>
      </c>
      <c r="AM27" s="192">
        <v>0</v>
      </c>
    </row>
    <row r="28" spans="1:39" s="272" customFormat="1" ht="105">
      <c r="A28" s="273" t="s">
        <v>98</v>
      </c>
      <c r="B28" s="274" t="s">
        <v>317</v>
      </c>
      <c r="C28" s="183" t="s">
        <v>347</v>
      </c>
      <c r="D28" s="139">
        <v>1.0739999999999998</v>
      </c>
      <c r="E28" s="208">
        <v>0</v>
      </c>
      <c r="F28" s="123">
        <v>1.0739999999999998</v>
      </c>
      <c r="G28" s="245">
        <v>0.4</v>
      </c>
      <c r="H28" s="125">
        <v>0</v>
      </c>
      <c r="I28" s="275">
        <v>0.25</v>
      </c>
      <c r="J28" s="125">
        <v>0</v>
      </c>
      <c r="K28" s="192">
        <v>0</v>
      </c>
      <c r="L28" s="270">
        <v>0</v>
      </c>
      <c r="M28" s="125">
        <v>0</v>
      </c>
      <c r="N28" s="125">
        <v>0</v>
      </c>
      <c r="O28" s="125">
        <v>0</v>
      </c>
      <c r="P28" s="125">
        <v>0</v>
      </c>
      <c r="Q28" s="125">
        <v>0</v>
      </c>
      <c r="R28" s="192">
        <v>0</v>
      </c>
      <c r="S28" s="208">
        <v>0</v>
      </c>
      <c r="T28" s="125">
        <v>0</v>
      </c>
      <c r="U28" s="125">
        <v>0</v>
      </c>
      <c r="V28" s="125">
        <v>0</v>
      </c>
      <c r="W28" s="125">
        <v>0</v>
      </c>
      <c r="X28" s="125">
        <v>0</v>
      </c>
      <c r="Y28" s="192">
        <v>0</v>
      </c>
      <c r="Z28" s="208">
        <v>0</v>
      </c>
      <c r="AA28" s="125">
        <v>0</v>
      </c>
      <c r="AB28" s="125">
        <v>0</v>
      </c>
      <c r="AC28" s="125">
        <v>0</v>
      </c>
      <c r="AD28" s="125">
        <v>0</v>
      </c>
      <c r="AE28" s="125">
        <v>0</v>
      </c>
      <c r="AF28" s="192">
        <v>0</v>
      </c>
      <c r="AG28" s="208">
        <v>0</v>
      </c>
      <c r="AH28" s="276">
        <f aca="true" t="shared" si="11" ref="AH28:AH83">AA28+T28+M28+F28</f>
        <v>1.0739999999999998</v>
      </c>
      <c r="AI28" s="276">
        <f t="shared" si="9"/>
        <v>0.4</v>
      </c>
      <c r="AJ28" s="125">
        <v>0</v>
      </c>
      <c r="AK28" s="276">
        <f t="shared" si="10"/>
        <v>0.25</v>
      </c>
      <c r="AL28" s="125">
        <v>0</v>
      </c>
      <c r="AM28" s="192">
        <v>0</v>
      </c>
    </row>
    <row r="29" spans="1:39" s="272" customFormat="1" ht="135">
      <c r="A29" s="273" t="s">
        <v>98</v>
      </c>
      <c r="B29" s="274" t="s">
        <v>318</v>
      </c>
      <c r="C29" s="183" t="s">
        <v>348</v>
      </c>
      <c r="D29" s="139">
        <v>1.1829999999999998</v>
      </c>
      <c r="E29" s="208">
        <v>0</v>
      </c>
      <c r="F29" s="123">
        <v>1.1829999999999998</v>
      </c>
      <c r="G29" s="245">
        <v>0.63</v>
      </c>
      <c r="H29" s="125">
        <v>0</v>
      </c>
      <c r="I29" s="275">
        <v>0.25</v>
      </c>
      <c r="J29" s="125">
        <v>0</v>
      </c>
      <c r="K29" s="192">
        <v>0</v>
      </c>
      <c r="L29" s="270">
        <v>0</v>
      </c>
      <c r="M29" s="125">
        <v>0</v>
      </c>
      <c r="N29" s="125">
        <v>0</v>
      </c>
      <c r="O29" s="125">
        <v>0</v>
      </c>
      <c r="P29" s="125">
        <v>0</v>
      </c>
      <c r="Q29" s="125">
        <v>0</v>
      </c>
      <c r="R29" s="192">
        <v>0</v>
      </c>
      <c r="S29" s="208">
        <v>0</v>
      </c>
      <c r="T29" s="125">
        <v>0</v>
      </c>
      <c r="U29" s="125">
        <v>0</v>
      </c>
      <c r="V29" s="125">
        <v>0</v>
      </c>
      <c r="W29" s="125">
        <v>0</v>
      </c>
      <c r="X29" s="125">
        <v>0</v>
      </c>
      <c r="Y29" s="192">
        <v>0</v>
      </c>
      <c r="Z29" s="208">
        <v>0</v>
      </c>
      <c r="AA29" s="125">
        <v>0</v>
      </c>
      <c r="AB29" s="125">
        <v>0</v>
      </c>
      <c r="AC29" s="125">
        <v>0</v>
      </c>
      <c r="AD29" s="125">
        <v>0</v>
      </c>
      <c r="AE29" s="125">
        <v>0</v>
      </c>
      <c r="AF29" s="192">
        <v>0</v>
      </c>
      <c r="AG29" s="208">
        <v>0</v>
      </c>
      <c r="AH29" s="276">
        <f t="shared" si="11"/>
        <v>1.1829999999999998</v>
      </c>
      <c r="AI29" s="276">
        <f t="shared" si="9"/>
        <v>0.63</v>
      </c>
      <c r="AJ29" s="125">
        <v>0</v>
      </c>
      <c r="AK29" s="276">
        <f t="shared" si="10"/>
        <v>0.25</v>
      </c>
      <c r="AL29" s="125">
        <v>0</v>
      </c>
      <c r="AM29" s="192">
        <v>0</v>
      </c>
    </row>
    <row r="30" spans="1:39" s="272" customFormat="1" ht="150">
      <c r="A30" s="273" t="s">
        <v>98</v>
      </c>
      <c r="B30" s="274" t="s">
        <v>319</v>
      </c>
      <c r="C30" s="183" t="s">
        <v>349</v>
      </c>
      <c r="D30" s="139">
        <v>1.057</v>
      </c>
      <c r="E30" s="208">
        <v>0</v>
      </c>
      <c r="F30" s="123">
        <v>1.057</v>
      </c>
      <c r="G30" s="245">
        <v>0.4</v>
      </c>
      <c r="H30" s="125">
        <v>0</v>
      </c>
      <c r="I30" s="275">
        <v>0.22</v>
      </c>
      <c r="J30" s="125">
        <v>0</v>
      </c>
      <c r="K30" s="192">
        <v>0</v>
      </c>
      <c r="L30" s="270">
        <v>0</v>
      </c>
      <c r="M30" s="125">
        <v>0</v>
      </c>
      <c r="N30" s="125">
        <v>0</v>
      </c>
      <c r="O30" s="125">
        <v>0</v>
      </c>
      <c r="P30" s="125">
        <v>0</v>
      </c>
      <c r="Q30" s="125">
        <v>0</v>
      </c>
      <c r="R30" s="192">
        <v>0</v>
      </c>
      <c r="S30" s="208">
        <v>0</v>
      </c>
      <c r="T30" s="125">
        <v>0</v>
      </c>
      <c r="U30" s="125">
        <v>0</v>
      </c>
      <c r="V30" s="125">
        <v>0</v>
      </c>
      <c r="W30" s="125">
        <v>0</v>
      </c>
      <c r="X30" s="125">
        <v>0</v>
      </c>
      <c r="Y30" s="192">
        <v>0</v>
      </c>
      <c r="Z30" s="208">
        <v>0</v>
      </c>
      <c r="AA30" s="125">
        <v>0</v>
      </c>
      <c r="AB30" s="125">
        <v>0</v>
      </c>
      <c r="AC30" s="125">
        <v>0</v>
      </c>
      <c r="AD30" s="125">
        <v>0</v>
      </c>
      <c r="AE30" s="125">
        <v>0</v>
      </c>
      <c r="AF30" s="192">
        <v>0</v>
      </c>
      <c r="AG30" s="208">
        <v>0</v>
      </c>
      <c r="AH30" s="276">
        <f t="shared" si="11"/>
        <v>1.057</v>
      </c>
      <c r="AI30" s="276">
        <f t="shared" si="9"/>
        <v>0.4</v>
      </c>
      <c r="AJ30" s="125">
        <v>0</v>
      </c>
      <c r="AK30" s="276">
        <f t="shared" si="10"/>
        <v>0.22</v>
      </c>
      <c r="AL30" s="125">
        <v>0</v>
      </c>
      <c r="AM30" s="192">
        <v>0</v>
      </c>
    </row>
    <row r="31" spans="1:39" s="272" customFormat="1" ht="120">
      <c r="A31" s="273" t="s">
        <v>98</v>
      </c>
      <c r="B31" s="274" t="s">
        <v>320</v>
      </c>
      <c r="C31" s="183" t="s">
        <v>350</v>
      </c>
      <c r="D31" s="139">
        <v>1.1059999999999999</v>
      </c>
      <c r="E31" s="208">
        <v>0</v>
      </c>
      <c r="F31" s="123">
        <v>1.1059999999999999</v>
      </c>
      <c r="G31" s="245">
        <v>0.4</v>
      </c>
      <c r="H31" s="125">
        <v>0</v>
      </c>
      <c r="I31" s="125">
        <v>0.31</v>
      </c>
      <c r="J31" s="125">
        <v>0</v>
      </c>
      <c r="K31" s="192">
        <v>0</v>
      </c>
      <c r="L31" s="270">
        <v>0</v>
      </c>
      <c r="M31" s="125">
        <v>0</v>
      </c>
      <c r="N31" s="125">
        <v>0</v>
      </c>
      <c r="O31" s="125">
        <v>0</v>
      </c>
      <c r="P31" s="125">
        <v>0</v>
      </c>
      <c r="Q31" s="125">
        <v>0</v>
      </c>
      <c r="R31" s="192">
        <v>0</v>
      </c>
      <c r="S31" s="208">
        <v>0</v>
      </c>
      <c r="T31" s="125">
        <v>0</v>
      </c>
      <c r="U31" s="125">
        <v>0</v>
      </c>
      <c r="V31" s="125">
        <v>0</v>
      </c>
      <c r="W31" s="125">
        <v>0</v>
      </c>
      <c r="X31" s="125">
        <v>0</v>
      </c>
      <c r="Y31" s="192">
        <v>0</v>
      </c>
      <c r="Z31" s="208">
        <v>0</v>
      </c>
      <c r="AA31" s="125">
        <v>0</v>
      </c>
      <c r="AB31" s="125">
        <v>0</v>
      </c>
      <c r="AC31" s="125">
        <v>0</v>
      </c>
      <c r="AD31" s="125">
        <v>0</v>
      </c>
      <c r="AE31" s="125">
        <v>0</v>
      </c>
      <c r="AF31" s="192">
        <v>0</v>
      </c>
      <c r="AG31" s="208">
        <v>0</v>
      </c>
      <c r="AH31" s="276">
        <f t="shared" si="11"/>
        <v>1.1059999999999999</v>
      </c>
      <c r="AI31" s="276">
        <f t="shared" si="9"/>
        <v>0.4</v>
      </c>
      <c r="AJ31" s="125">
        <v>0</v>
      </c>
      <c r="AK31" s="276">
        <f t="shared" si="10"/>
        <v>0.31</v>
      </c>
      <c r="AL31" s="125">
        <v>0</v>
      </c>
      <c r="AM31" s="192">
        <v>0</v>
      </c>
    </row>
    <row r="32" spans="1:39" s="272" customFormat="1" ht="105">
      <c r="A32" s="277" t="s">
        <v>98</v>
      </c>
      <c r="B32" s="278" t="s">
        <v>280</v>
      </c>
      <c r="C32" s="190" t="s">
        <v>351</v>
      </c>
      <c r="D32" s="140">
        <v>1.072</v>
      </c>
      <c r="E32" s="208">
        <v>0</v>
      </c>
      <c r="F32" s="125">
        <v>0</v>
      </c>
      <c r="G32" s="125">
        <v>0</v>
      </c>
      <c r="H32" s="125">
        <v>0</v>
      </c>
      <c r="I32" s="125">
        <v>0</v>
      </c>
      <c r="J32" s="125">
        <v>0</v>
      </c>
      <c r="K32" s="192">
        <v>0</v>
      </c>
      <c r="L32" s="208">
        <v>0</v>
      </c>
      <c r="M32" s="63">
        <v>1.072</v>
      </c>
      <c r="N32" s="245">
        <v>0.16</v>
      </c>
      <c r="O32" s="125">
        <v>0</v>
      </c>
      <c r="P32" s="125">
        <v>0.31</v>
      </c>
      <c r="Q32" s="125">
        <v>0</v>
      </c>
      <c r="R32" s="192">
        <v>0</v>
      </c>
      <c r="S32" s="208">
        <v>0</v>
      </c>
      <c r="T32" s="125">
        <v>0</v>
      </c>
      <c r="U32" s="125">
        <v>0</v>
      </c>
      <c r="V32" s="125">
        <v>0</v>
      </c>
      <c r="W32" s="125">
        <v>0</v>
      </c>
      <c r="X32" s="125">
        <v>0</v>
      </c>
      <c r="Y32" s="192">
        <v>0</v>
      </c>
      <c r="Z32" s="208">
        <v>0</v>
      </c>
      <c r="AA32" s="125">
        <v>0</v>
      </c>
      <c r="AB32" s="125">
        <v>0</v>
      </c>
      <c r="AC32" s="125">
        <v>0</v>
      </c>
      <c r="AD32" s="125">
        <v>0</v>
      </c>
      <c r="AE32" s="125">
        <v>0</v>
      </c>
      <c r="AF32" s="192">
        <v>0</v>
      </c>
      <c r="AG32" s="208">
        <v>0</v>
      </c>
      <c r="AH32" s="276">
        <f t="shared" si="11"/>
        <v>1.072</v>
      </c>
      <c r="AI32" s="276">
        <f t="shared" si="9"/>
        <v>0.16</v>
      </c>
      <c r="AJ32" s="125">
        <v>0</v>
      </c>
      <c r="AK32" s="276">
        <f t="shared" si="10"/>
        <v>0.31</v>
      </c>
      <c r="AL32" s="125">
        <v>0</v>
      </c>
      <c r="AM32" s="192">
        <v>0</v>
      </c>
    </row>
    <row r="33" spans="1:39" s="272" customFormat="1" ht="105">
      <c r="A33" s="273" t="s">
        <v>98</v>
      </c>
      <c r="B33" s="278" t="s">
        <v>281</v>
      </c>
      <c r="C33" s="183" t="s">
        <v>352</v>
      </c>
      <c r="D33" s="139">
        <v>1.072</v>
      </c>
      <c r="E33" s="208">
        <v>0</v>
      </c>
      <c r="F33" s="125">
        <v>0</v>
      </c>
      <c r="G33" s="125">
        <v>0</v>
      </c>
      <c r="H33" s="125">
        <v>0</v>
      </c>
      <c r="I33" s="125">
        <v>0</v>
      </c>
      <c r="J33" s="125">
        <v>0</v>
      </c>
      <c r="K33" s="192">
        <v>0</v>
      </c>
      <c r="L33" s="208">
        <v>0</v>
      </c>
      <c r="M33" s="63">
        <v>1.072</v>
      </c>
      <c r="N33" s="245">
        <v>0.16</v>
      </c>
      <c r="O33" s="125">
        <v>0</v>
      </c>
      <c r="P33" s="125">
        <v>0.31</v>
      </c>
      <c r="Q33" s="125">
        <v>0</v>
      </c>
      <c r="R33" s="192">
        <v>0</v>
      </c>
      <c r="S33" s="208">
        <v>0</v>
      </c>
      <c r="T33" s="125">
        <v>0</v>
      </c>
      <c r="U33" s="125">
        <v>0</v>
      </c>
      <c r="V33" s="125">
        <v>0</v>
      </c>
      <c r="W33" s="125">
        <v>0</v>
      </c>
      <c r="X33" s="125">
        <v>0</v>
      </c>
      <c r="Y33" s="192">
        <v>0</v>
      </c>
      <c r="Z33" s="208">
        <v>0</v>
      </c>
      <c r="AA33" s="125">
        <v>0</v>
      </c>
      <c r="AB33" s="125">
        <v>0</v>
      </c>
      <c r="AC33" s="125">
        <v>0</v>
      </c>
      <c r="AD33" s="125">
        <v>0</v>
      </c>
      <c r="AE33" s="125">
        <v>0</v>
      </c>
      <c r="AF33" s="192">
        <v>0</v>
      </c>
      <c r="AG33" s="208">
        <v>0</v>
      </c>
      <c r="AH33" s="276">
        <f t="shared" si="11"/>
        <v>1.072</v>
      </c>
      <c r="AI33" s="276">
        <f t="shared" si="9"/>
        <v>0.16</v>
      </c>
      <c r="AJ33" s="125">
        <v>0</v>
      </c>
      <c r="AK33" s="276">
        <f t="shared" si="10"/>
        <v>0.31</v>
      </c>
      <c r="AL33" s="125">
        <v>0</v>
      </c>
      <c r="AM33" s="192">
        <v>0</v>
      </c>
    </row>
    <row r="34" spans="1:39" s="272" customFormat="1" ht="84.75" customHeight="1">
      <c r="A34" s="273" t="s">
        <v>98</v>
      </c>
      <c r="B34" s="278" t="s">
        <v>282</v>
      </c>
      <c r="C34" s="183" t="s">
        <v>353</v>
      </c>
      <c r="D34" s="139">
        <v>1.072</v>
      </c>
      <c r="E34" s="208">
        <v>0</v>
      </c>
      <c r="F34" s="125">
        <v>0</v>
      </c>
      <c r="G34" s="125">
        <v>0</v>
      </c>
      <c r="H34" s="125">
        <v>0</v>
      </c>
      <c r="I34" s="125">
        <v>0</v>
      </c>
      <c r="J34" s="125">
        <v>0</v>
      </c>
      <c r="K34" s="192">
        <v>0</v>
      </c>
      <c r="L34" s="208">
        <v>0</v>
      </c>
      <c r="M34" s="63">
        <v>1.072</v>
      </c>
      <c r="N34" s="245">
        <v>0.16</v>
      </c>
      <c r="O34" s="125">
        <v>0</v>
      </c>
      <c r="P34" s="125">
        <v>0.31</v>
      </c>
      <c r="Q34" s="125">
        <v>0</v>
      </c>
      <c r="R34" s="192">
        <v>0</v>
      </c>
      <c r="S34" s="208">
        <v>0</v>
      </c>
      <c r="T34" s="125">
        <v>0</v>
      </c>
      <c r="U34" s="125">
        <v>0</v>
      </c>
      <c r="V34" s="125">
        <v>0</v>
      </c>
      <c r="W34" s="125">
        <v>0</v>
      </c>
      <c r="X34" s="125">
        <v>0</v>
      </c>
      <c r="Y34" s="192">
        <v>0</v>
      </c>
      <c r="Z34" s="208">
        <v>0</v>
      </c>
      <c r="AA34" s="125">
        <v>0</v>
      </c>
      <c r="AB34" s="125">
        <v>0</v>
      </c>
      <c r="AC34" s="125">
        <v>0</v>
      </c>
      <c r="AD34" s="125">
        <v>0</v>
      </c>
      <c r="AE34" s="125">
        <v>0</v>
      </c>
      <c r="AF34" s="192">
        <v>0</v>
      </c>
      <c r="AG34" s="208">
        <v>0</v>
      </c>
      <c r="AH34" s="276">
        <f t="shared" si="11"/>
        <v>1.072</v>
      </c>
      <c r="AI34" s="276">
        <f t="shared" si="9"/>
        <v>0.16</v>
      </c>
      <c r="AJ34" s="125">
        <v>0</v>
      </c>
      <c r="AK34" s="276">
        <f t="shared" si="10"/>
        <v>0.31</v>
      </c>
      <c r="AL34" s="125">
        <v>0</v>
      </c>
      <c r="AM34" s="192">
        <v>0</v>
      </c>
    </row>
    <row r="35" spans="1:39" s="272" customFormat="1" ht="124.5" customHeight="1">
      <c r="A35" s="273" t="s">
        <v>98</v>
      </c>
      <c r="B35" s="278" t="s">
        <v>401</v>
      </c>
      <c r="C35" s="183" t="s">
        <v>354</v>
      </c>
      <c r="D35" s="139">
        <v>1.2429999999999999</v>
      </c>
      <c r="E35" s="208">
        <v>0</v>
      </c>
      <c r="F35" s="125">
        <v>0</v>
      </c>
      <c r="G35" s="125">
        <v>0</v>
      </c>
      <c r="H35" s="125">
        <v>0</v>
      </c>
      <c r="I35" s="125">
        <v>0</v>
      </c>
      <c r="J35" s="125">
        <v>0</v>
      </c>
      <c r="K35" s="192">
        <v>0</v>
      </c>
      <c r="L35" s="208">
        <v>0</v>
      </c>
      <c r="M35" s="63">
        <v>1.2429999999999999</v>
      </c>
      <c r="N35" s="245">
        <v>0.63</v>
      </c>
      <c r="O35" s="125">
        <v>0</v>
      </c>
      <c r="P35" s="125">
        <v>0.31</v>
      </c>
      <c r="Q35" s="125">
        <v>0</v>
      </c>
      <c r="R35" s="192">
        <v>0</v>
      </c>
      <c r="S35" s="208">
        <v>0</v>
      </c>
      <c r="T35" s="125">
        <v>0</v>
      </c>
      <c r="U35" s="125">
        <v>0</v>
      </c>
      <c r="V35" s="125">
        <v>0</v>
      </c>
      <c r="W35" s="125">
        <v>0</v>
      </c>
      <c r="X35" s="125">
        <v>0</v>
      </c>
      <c r="Y35" s="192">
        <v>0</v>
      </c>
      <c r="Z35" s="208">
        <v>0</v>
      </c>
      <c r="AA35" s="125">
        <v>0</v>
      </c>
      <c r="AB35" s="125">
        <v>0</v>
      </c>
      <c r="AC35" s="125">
        <v>0</v>
      </c>
      <c r="AD35" s="125">
        <v>0</v>
      </c>
      <c r="AE35" s="125">
        <v>0</v>
      </c>
      <c r="AF35" s="192">
        <v>0</v>
      </c>
      <c r="AG35" s="208">
        <v>0</v>
      </c>
      <c r="AH35" s="276">
        <f t="shared" si="11"/>
        <v>1.2429999999999999</v>
      </c>
      <c r="AI35" s="276">
        <f t="shared" si="9"/>
        <v>0.63</v>
      </c>
      <c r="AJ35" s="125">
        <v>0</v>
      </c>
      <c r="AK35" s="276">
        <f t="shared" si="10"/>
        <v>0.31</v>
      </c>
      <c r="AL35" s="125">
        <v>0</v>
      </c>
      <c r="AM35" s="192">
        <v>0</v>
      </c>
    </row>
    <row r="36" spans="1:39" s="272" customFormat="1" ht="99" customHeight="1">
      <c r="A36" s="273" t="s">
        <v>98</v>
      </c>
      <c r="B36" s="278" t="s">
        <v>283</v>
      </c>
      <c r="C36" s="183" t="s">
        <v>355</v>
      </c>
      <c r="D36" s="139">
        <v>1.072</v>
      </c>
      <c r="E36" s="208">
        <v>0</v>
      </c>
      <c r="F36" s="125">
        <v>0</v>
      </c>
      <c r="G36" s="125">
        <v>0</v>
      </c>
      <c r="H36" s="125">
        <v>0</v>
      </c>
      <c r="I36" s="125">
        <v>0</v>
      </c>
      <c r="J36" s="125">
        <v>0</v>
      </c>
      <c r="K36" s="192">
        <v>0</v>
      </c>
      <c r="L36" s="208">
        <v>0</v>
      </c>
      <c r="M36" s="63">
        <v>1.072</v>
      </c>
      <c r="N36" s="245">
        <v>0.16</v>
      </c>
      <c r="O36" s="125">
        <v>0</v>
      </c>
      <c r="P36" s="125">
        <v>0.31</v>
      </c>
      <c r="Q36" s="125">
        <v>0</v>
      </c>
      <c r="R36" s="192">
        <v>0</v>
      </c>
      <c r="S36" s="208">
        <v>0</v>
      </c>
      <c r="T36" s="125">
        <v>0</v>
      </c>
      <c r="U36" s="125">
        <v>0</v>
      </c>
      <c r="V36" s="125">
        <v>0</v>
      </c>
      <c r="W36" s="125">
        <v>0</v>
      </c>
      <c r="X36" s="125">
        <v>0</v>
      </c>
      <c r="Y36" s="192">
        <v>0</v>
      </c>
      <c r="Z36" s="208">
        <v>0</v>
      </c>
      <c r="AA36" s="125">
        <v>0</v>
      </c>
      <c r="AB36" s="125">
        <v>0</v>
      </c>
      <c r="AC36" s="125">
        <v>0</v>
      </c>
      <c r="AD36" s="125">
        <v>0</v>
      </c>
      <c r="AE36" s="125">
        <v>0</v>
      </c>
      <c r="AF36" s="192">
        <v>0</v>
      </c>
      <c r="AG36" s="208">
        <v>0</v>
      </c>
      <c r="AH36" s="276">
        <f t="shared" si="11"/>
        <v>1.072</v>
      </c>
      <c r="AI36" s="276">
        <f t="shared" si="9"/>
        <v>0.16</v>
      </c>
      <c r="AJ36" s="125">
        <v>0</v>
      </c>
      <c r="AK36" s="276">
        <f t="shared" si="10"/>
        <v>0.31</v>
      </c>
      <c r="AL36" s="125">
        <v>0</v>
      </c>
      <c r="AM36" s="192">
        <v>0</v>
      </c>
    </row>
    <row r="37" spans="1:39" s="272" customFormat="1" ht="114" customHeight="1">
      <c r="A37" s="273" t="s">
        <v>98</v>
      </c>
      <c r="B37" s="278" t="s">
        <v>284</v>
      </c>
      <c r="C37" s="183" t="s">
        <v>356</v>
      </c>
      <c r="D37" s="139">
        <v>1.072</v>
      </c>
      <c r="E37" s="208">
        <v>0</v>
      </c>
      <c r="F37" s="125">
        <v>0</v>
      </c>
      <c r="G37" s="125">
        <v>0</v>
      </c>
      <c r="H37" s="125">
        <v>0</v>
      </c>
      <c r="I37" s="125">
        <v>0</v>
      </c>
      <c r="J37" s="125">
        <v>0</v>
      </c>
      <c r="K37" s="192">
        <v>0</v>
      </c>
      <c r="L37" s="208">
        <v>0</v>
      </c>
      <c r="M37" s="63">
        <v>1.072</v>
      </c>
      <c r="N37" s="261">
        <v>0.1</v>
      </c>
      <c r="O37" s="125">
        <v>0</v>
      </c>
      <c r="P37" s="125">
        <v>0.31</v>
      </c>
      <c r="Q37" s="125">
        <v>0</v>
      </c>
      <c r="R37" s="192">
        <v>1</v>
      </c>
      <c r="S37" s="208">
        <v>0</v>
      </c>
      <c r="T37" s="125">
        <v>0</v>
      </c>
      <c r="U37" s="125">
        <v>0</v>
      </c>
      <c r="V37" s="125">
        <v>0</v>
      </c>
      <c r="W37" s="125">
        <v>0</v>
      </c>
      <c r="X37" s="125">
        <v>0</v>
      </c>
      <c r="Y37" s="192">
        <v>0</v>
      </c>
      <c r="Z37" s="208">
        <v>0</v>
      </c>
      <c r="AA37" s="125">
        <v>0</v>
      </c>
      <c r="AB37" s="125">
        <v>0</v>
      </c>
      <c r="AC37" s="125">
        <v>0</v>
      </c>
      <c r="AD37" s="125">
        <v>0</v>
      </c>
      <c r="AE37" s="125">
        <v>0</v>
      </c>
      <c r="AF37" s="192">
        <v>0</v>
      </c>
      <c r="AG37" s="208">
        <v>0</v>
      </c>
      <c r="AH37" s="276">
        <f t="shared" si="11"/>
        <v>1.072</v>
      </c>
      <c r="AI37" s="276">
        <f t="shared" si="9"/>
        <v>0.1</v>
      </c>
      <c r="AJ37" s="125">
        <v>0</v>
      </c>
      <c r="AK37" s="276">
        <f t="shared" si="10"/>
        <v>0.31</v>
      </c>
      <c r="AL37" s="125">
        <v>0</v>
      </c>
      <c r="AM37" s="192">
        <v>0</v>
      </c>
    </row>
    <row r="38" spans="1:39" s="272" customFormat="1" ht="105.75" customHeight="1">
      <c r="A38" s="273" t="s">
        <v>98</v>
      </c>
      <c r="B38" s="278" t="s">
        <v>285</v>
      </c>
      <c r="C38" s="183" t="s">
        <v>357</v>
      </c>
      <c r="D38" s="139">
        <v>1.072</v>
      </c>
      <c r="E38" s="208">
        <v>0</v>
      </c>
      <c r="F38" s="125">
        <v>0</v>
      </c>
      <c r="G38" s="125">
        <v>0</v>
      </c>
      <c r="H38" s="125">
        <v>0</v>
      </c>
      <c r="I38" s="125">
        <v>0</v>
      </c>
      <c r="J38" s="125">
        <v>0</v>
      </c>
      <c r="K38" s="192">
        <v>0</v>
      </c>
      <c r="L38" s="208">
        <v>0</v>
      </c>
      <c r="M38" s="63">
        <v>1.072</v>
      </c>
      <c r="N38" s="261">
        <v>0.25</v>
      </c>
      <c r="O38" s="125">
        <v>0</v>
      </c>
      <c r="P38" s="125">
        <v>0.31</v>
      </c>
      <c r="Q38" s="125">
        <v>0</v>
      </c>
      <c r="R38" s="192">
        <v>1</v>
      </c>
      <c r="S38" s="208">
        <v>0</v>
      </c>
      <c r="T38" s="125">
        <v>0</v>
      </c>
      <c r="U38" s="125">
        <v>0</v>
      </c>
      <c r="V38" s="125">
        <v>0</v>
      </c>
      <c r="W38" s="125">
        <v>0</v>
      </c>
      <c r="X38" s="125">
        <v>0</v>
      </c>
      <c r="Y38" s="192">
        <v>0</v>
      </c>
      <c r="Z38" s="208">
        <v>0</v>
      </c>
      <c r="AA38" s="125">
        <v>0</v>
      </c>
      <c r="AB38" s="125">
        <v>0</v>
      </c>
      <c r="AC38" s="125">
        <v>0</v>
      </c>
      <c r="AD38" s="125">
        <v>0</v>
      </c>
      <c r="AE38" s="125">
        <v>0</v>
      </c>
      <c r="AF38" s="192">
        <v>0</v>
      </c>
      <c r="AG38" s="208">
        <v>0</v>
      </c>
      <c r="AH38" s="276">
        <f t="shared" si="11"/>
        <v>1.072</v>
      </c>
      <c r="AI38" s="276">
        <f t="shared" si="9"/>
        <v>0.25</v>
      </c>
      <c r="AJ38" s="125">
        <v>0</v>
      </c>
      <c r="AK38" s="276">
        <f t="shared" si="10"/>
        <v>0.31</v>
      </c>
      <c r="AL38" s="125">
        <v>0</v>
      </c>
      <c r="AM38" s="192">
        <v>0</v>
      </c>
    </row>
    <row r="39" spans="1:39" s="272" customFormat="1" ht="105">
      <c r="A39" s="273" t="s">
        <v>98</v>
      </c>
      <c r="B39" s="278" t="s">
        <v>286</v>
      </c>
      <c r="C39" s="183" t="s">
        <v>358</v>
      </c>
      <c r="D39" s="139">
        <v>1.072</v>
      </c>
      <c r="E39" s="208">
        <v>0</v>
      </c>
      <c r="F39" s="125">
        <v>0</v>
      </c>
      <c r="G39" s="125">
        <v>0</v>
      </c>
      <c r="H39" s="125">
        <v>0</v>
      </c>
      <c r="I39" s="125">
        <v>0</v>
      </c>
      <c r="J39" s="125">
        <v>0</v>
      </c>
      <c r="K39" s="192">
        <v>0</v>
      </c>
      <c r="L39" s="208">
        <v>0</v>
      </c>
      <c r="M39" s="63">
        <v>1.072</v>
      </c>
      <c r="N39" s="245">
        <v>0.16</v>
      </c>
      <c r="O39" s="125">
        <v>0</v>
      </c>
      <c r="P39" s="125">
        <v>0.31</v>
      </c>
      <c r="Q39" s="125">
        <v>0</v>
      </c>
      <c r="R39" s="192">
        <v>0</v>
      </c>
      <c r="S39" s="208">
        <v>0</v>
      </c>
      <c r="T39" s="125">
        <v>0</v>
      </c>
      <c r="U39" s="125">
        <v>0</v>
      </c>
      <c r="V39" s="125">
        <v>0</v>
      </c>
      <c r="W39" s="125">
        <v>0</v>
      </c>
      <c r="X39" s="125">
        <v>0</v>
      </c>
      <c r="Y39" s="192">
        <v>0</v>
      </c>
      <c r="Z39" s="208">
        <v>0</v>
      </c>
      <c r="AA39" s="125">
        <v>0</v>
      </c>
      <c r="AB39" s="125">
        <v>0</v>
      </c>
      <c r="AC39" s="125">
        <v>0</v>
      </c>
      <c r="AD39" s="125">
        <v>0</v>
      </c>
      <c r="AE39" s="125">
        <v>0</v>
      </c>
      <c r="AF39" s="192">
        <v>0</v>
      </c>
      <c r="AG39" s="208">
        <v>0</v>
      </c>
      <c r="AH39" s="276">
        <f t="shared" si="11"/>
        <v>1.072</v>
      </c>
      <c r="AI39" s="276">
        <f t="shared" si="9"/>
        <v>0.16</v>
      </c>
      <c r="AJ39" s="125">
        <v>0</v>
      </c>
      <c r="AK39" s="276">
        <f t="shared" si="10"/>
        <v>0.31</v>
      </c>
      <c r="AL39" s="125">
        <v>0</v>
      </c>
      <c r="AM39" s="192">
        <v>0</v>
      </c>
    </row>
    <row r="40" spans="1:39" s="272" customFormat="1" ht="105">
      <c r="A40" s="273" t="s">
        <v>98</v>
      </c>
      <c r="B40" s="278" t="s">
        <v>287</v>
      </c>
      <c r="C40" s="183" t="s">
        <v>359</v>
      </c>
      <c r="D40" s="139">
        <v>1.072</v>
      </c>
      <c r="E40" s="208">
        <v>0</v>
      </c>
      <c r="F40" s="125">
        <v>0</v>
      </c>
      <c r="G40" s="125">
        <v>0</v>
      </c>
      <c r="H40" s="125">
        <v>0</v>
      </c>
      <c r="I40" s="125">
        <v>0</v>
      </c>
      <c r="J40" s="125">
        <v>0</v>
      </c>
      <c r="K40" s="192">
        <v>0</v>
      </c>
      <c r="L40" s="208">
        <v>0</v>
      </c>
      <c r="M40" s="63">
        <v>1.072</v>
      </c>
      <c r="N40" s="245">
        <v>0.16</v>
      </c>
      <c r="O40" s="125">
        <v>0</v>
      </c>
      <c r="P40" s="125">
        <v>0.31</v>
      </c>
      <c r="Q40" s="125">
        <v>0</v>
      </c>
      <c r="R40" s="192">
        <v>0</v>
      </c>
      <c r="S40" s="208">
        <v>0</v>
      </c>
      <c r="T40" s="125">
        <v>0</v>
      </c>
      <c r="U40" s="125">
        <v>0</v>
      </c>
      <c r="V40" s="125">
        <v>0</v>
      </c>
      <c r="W40" s="125">
        <v>0</v>
      </c>
      <c r="X40" s="125">
        <v>0</v>
      </c>
      <c r="Y40" s="192">
        <v>0</v>
      </c>
      <c r="Z40" s="208">
        <v>0</v>
      </c>
      <c r="AA40" s="125">
        <v>0</v>
      </c>
      <c r="AB40" s="125">
        <v>0</v>
      </c>
      <c r="AC40" s="125">
        <v>0</v>
      </c>
      <c r="AD40" s="125">
        <v>0</v>
      </c>
      <c r="AE40" s="125">
        <v>0</v>
      </c>
      <c r="AF40" s="192">
        <v>0</v>
      </c>
      <c r="AG40" s="208">
        <v>0</v>
      </c>
      <c r="AH40" s="276">
        <f t="shared" si="11"/>
        <v>1.072</v>
      </c>
      <c r="AI40" s="276">
        <f t="shared" si="9"/>
        <v>0.16</v>
      </c>
      <c r="AJ40" s="125">
        <v>0</v>
      </c>
      <c r="AK40" s="276">
        <f t="shared" si="10"/>
        <v>0.31</v>
      </c>
      <c r="AL40" s="125">
        <v>0</v>
      </c>
      <c r="AM40" s="192">
        <v>0</v>
      </c>
    </row>
    <row r="41" spans="1:39" s="272" customFormat="1" ht="120">
      <c r="A41" s="273" t="s">
        <v>98</v>
      </c>
      <c r="B41" s="278" t="s">
        <v>288</v>
      </c>
      <c r="C41" s="183" t="s">
        <v>360</v>
      </c>
      <c r="D41" s="139">
        <v>1.072</v>
      </c>
      <c r="E41" s="208">
        <v>0</v>
      </c>
      <c r="F41" s="125">
        <v>0</v>
      </c>
      <c r="G41" s="125">
        <v>0</v>
      </c>
      <c r="H41" s="125">
        <v>0</v>
      </c>
      <c r="I41" s="125">
        <v>0</v>
      </c>
      <c r="J41" s="125">
        <v>0</v>
      </c>
      <c r="K41" s="192">
        <v>0</v>
      </c>
      <c r="L41" s="270">
        <v>0</v>
      </c>
      <c r="M41" s="63">
        <v>1.072</v>
      </c>
      <c r="N41" s="261">
        <v>0.25</v>
      </c>
      <c r="O41" s="125">
        <v>0</v>
      </c>
      <c r="P41" s="125">
        <v>0.31</v>
      </c>
      <c r="Q41" s="125">
        <v>0</v>
      </c>
      <c r="R41" s="192">
        <v>0</v>
      </c>
      <c r="S41" s="208">
        <v>0</v>
      </c>
      <c r="T41" s="125">
        <v>0</v>
      </c>
      <c r="U41" s="125">
        <v>0</v>
      </c>
      <c r="V41" s="125">
        <v>0</v>
      </c>
      <c r="W41" s="125">
        <v>0</v>
      </c>
      <c r="X41" s="125">
        <v>0</v>
      </c>
      <c r="Y41" s="192">
        <v>0</v>
      </c>
      <c r="Z41" s="208">
        <v>0</v>
      </c>
      <c r="AA41" s="125">
        <v>0</v>
      </c>
      <c r="AB41" s="125">
        <v>0</v>
      </c>
      <c r="AC41" s="125">
        <v>0</v>
      </c>
      <c r="AD41" s="125">
        <v>0</v>
      </c>
      <c r="AE41" s="125">
        <v>0</v>
      </c>
      <c r="AF41" s="192">
        <v>0</v>
      </c>
      <c r="AG41" s="208">
        <v>0</v>
      </c>
      <c r="AH41" s="276">
        <f t="shared" si="11"/>
        <v>1.072</v>
      </c>
      <c r="AI41" s="276">
        <f t="shared" si="9"/>
        <v>0.25</v>
      </c>
      <c r="AJ41" s="125">
        <v>0</v>
      </c>
      <c r="AK41" s="276">
        <f t="shared" si="10"/>
        <v>0.31</v>
      </c>
      <c r="AL41" s="125">
        <v>0</v>
      </c>
      <c r="AM41" s="192">
        <v>0</v>
      </c>
    </row>
    <row r="42" spans="1:39" s="272" customFormat="1" ht="120">
      <c r="A42" s="273" t="s">
        <v>98</v>
      </c>
      <c r="B42" s="278" t="s">
        <v>289</v>
      </c>
      <c r="C42" s="183" t="s">
        <v>361</v>
      </c>
      <c r="D42" s="139">
        <v>1.072</v>
      </c>
      <c r="E42" s="208">
        <v>0</v>
      </c>
      <c r="F42" s="125">
        <v>0</v>
      </c>
      <c r="G42" s="125">
        <v>0</v>
      </c>
      <c r="H42" s="125">
        <v>0</v>
      </c>
      <c r="I42" s="125">
        <v>0</v>
      </c>
      <c r="J42" s="125">
        <v>0</v>
      </c>
      <c r="K42" s="192">
        <v>0</v>
      </c>
      <c r="L42" s="270">
        <v>0</v>
      </c>
      <c r="M42" s="63">
        <v>1.072</v>
      </c>
      <c r="N42" s="245">
        <v>0.16</v>
      </c>
      <c r="O42" s="125">
        <v>0</v>
      </c>
      <c r="P42" s="125">
        <v>0.31</v>
      </c>
      <c r="Q42" s="125">
        <v>0</v>
      </c>
      <c r="R42" s="192">
        <v>0</v>
      </c>
      <c r="S42" s="208">
        <v>0</v>
      </c>
      <c r="T42" s="125">
        <v>0</v>
      </c>
      <c r="U42" s="125">
        <v>0</v>
      </c>
      <c r="V42" s="125">
        <v>0</v>
      </c>
      <c r="W42" s="125">
        <v>0</v>
      </c>
      <c r="X42" s="125">
        <v>0</v>
      </c>
      <c r="Y42" s="192">
        <v>0</v>
      </c>
      <c r="Z42" s="208">
        <v>0</v>
      </c>
      <c r="AA42" s="125">
        <v>0</v>
      </c>
      <c r="AB42" s="125">
        <v>0</v>
      </c>
      <c r="AC42" s="125">
        <v>0</v>
      </c>
      <c r="AD42" s="125">
        <v>0</v>
      </c>
      <c r="AE42" s="125">
        <v>0</v>
      </c>
      <c r="AF42" s="192">
        <v>0</v>
      </c>
      <c r="AG42" s="208">
        <v>0</v>
      </c>
      <c r="AH42" s="276">
        <f t="shared" si="11"/>
        <v>1.072</v>
      </c>
      <c r="AI42" s="276">
        <f t="shared" si="9"/>
        <v>0.16</v>
      </c>
      <c r="AJ42" s="125">
        <v>0</v>
      </c>
      <c r="AK42" s="276">
        <f t="shared" si="10"/>
        <v>0.31</v>
      </c>
      <c r="AL42" s="125">
        <v>0</v>
      </c>
      <c r="AM42" s="192">
        <v>0</v>
      </c>
    </row>
    <row r="43" spans="1:39" s="272" customFormat="1" ht="120">
      <c r="A43" s="273" t="s">
        <v>98</v>
      </c>
      <c r="B43" s="278" t="s">
        <v>290</v>
      </c>
      <c r="C43" s="183" t="s">
        <v>362</v>
      </c>
      <c r="D43" s="139">
        <v>1.072</v>
      </c>
      <c r="E43" s="208">
        <v>0</v>
      </c>
      <c r="F43" s="125">
        <v>0</v>
      </c>
      <c r="G43" s="125">
        <v>0</v>
      </c>
      <c r="H43" s="125">
        <v>0</v>
      </c>
      <c r="I43" s="125">
        <v>0</v>
      </c>
      <c r="J43" s="125">
        <v>0</v>
      </c>
      <c r="K43" s="192">
        <v>0</v>
      </c>
      <c r="L43" s="270">
        <v>0</v>
      </c>
      <c r="M43" s="63">
        <v>1.072</v>
      </c>
      <c r="N43" s="245">
        <v>0.16</v>
      </c>
      <c r="O43" s="125">
        <v>0</v>
      </c>
      <c r="P43" s="125">
        <v>0.31</v>
      </c>
      <c r="Q43" s="125">
        <v>0</v>
      </c>
      <c r="R43" s="192">
        <v>0</v>
      </c>
      <c r="S43" s="208">
        <v>0</v>
      </c>
      <c r="T43" s="125">
        <v>0</v>
      </c>
      <c r="U43" s="125">
        <v>0</v>
      </c>
      <c r="V43" s="125">
        <v>0</v>
      </c>
      <c r="W43" s="125">
        <v>0</v>
      </c>
      <c r="X43" s="125">
        <v>0</v>
      </c>
      <c r="Y43" s="192">
        <v>0</v>
      </c>
      <c r="Z43" s="208">
        <v>0</v>
      </c>
      <c r="AA43" s="125">
        <v>0</v>
      </c>
      <c r="AB43" s="125">
        <v>0</v>
      </c>
      <c r="AC43" s="125">
        <v>0</v>
      </c>
      <c r="AD43" s="125">
        <v>0</v>
      </c>
      <c r="AE43" s="125">
        <v>0</v>
      </c>
      <c r="AF43" s="192">
        <v>0</v>
      </c>
      <c r="AG43" s="208">
        <v>0</v>
      </c>
      <c r="AH43" s="276">
        <f t="shared" si="11"/>
        <v>1.072</v>
      </c>
      <c r="AI43" s="276">
        <f t="shared" si="9"/>
        <v>0.16</v>
      </c>
      <c r="AJ43" s="125">
        <v>0</v>
      </c>
      <c r="AK43" s="276">
        <f t="shared" si="10"/>
        <v>0.31</v>
      </c>
      <c r="AL43" s="125">
        <v>0</v>
      </c>
      <c r="AM43" s="192">
        <v>0</v>
      </c>
    </row>
    <row r="44" spans="1:39" s="272" customFormat="1" ht="105">
      <c r="A44" s="273" t="s">
        <v>98</v>
      </c>
      <c r="B44" s="278" t="s">
        <v>291</v>
      </c>
      <c r="C44" s="183" t="s">
        <v>363</v>
      </c>
      <c r="D44" s="139">
        <v>1.072</v>
      </c>
      <c r="E44" s="208">
        <v>0</v>
      </c>
      <c r="F44" s="125">
        <v>0</v>
      </c>
      <c r="G44" s="125">
        <v>0</v>
      </c>
      <c r="H44" s="125">
        <v>0</v>
      </c>
      <c r="I44" s="125">
        <v>0</v>
      </c>
      <c r="J44" s="125">
        <v>0</v>
      </c>
      <c r="K44" s="192">
        <v>0</v>
      </c>
      <c r="L44" s="270">
        <v>0</v>
      </c>
      <c r="M44" s="63">
        <v>1.072</v>
      </c>
      <c r="N44" s="261">
        <v>0.25</v>
      </c>
      <c r="O44" s="125">
        <v>0</v>
      </c>
      <c r="P44" s="125">
        <v>0.31</v>
      </c>
      <c r="Q44" s="125">
        <v>0</v>
      </c>
      <c r="R44" s="125">
        <v>0</v>
      </c>
      <c r="S44" s="208">
        <v>0</v>
      </c>
      <c r="T44" s="125">
        <v>0</v>
      </c>
      <c r="U44" s="125">
        <v>0</v>
      </c>
      <c r="V44" s="125">
        <v>0</v>
      </c>
      <c r="W44" s="125">
        <v>0</v>
      </c>
      <c r="X44" s="125">
        <v>0</v>
      </c>
      <c r="Y44" s="192">
        <v>0</v>
      </c>
      <c r="Z44" s="208">
        <v>0</v>
      </c>
      <c r="AA44" s="125">
        <v>0</v>
      </c>
      <c r="AB44" s="125">
        <v>0</v>
      </c>
      <c r="AC44" s="125">
        <v>0</v>
      </c>
      <c r="AD44" s="125">
        <v>0</v>
      </c>
      <c r="AE44" s="125">
        <v>0</v>
      </c>
      <c r="AF44" s="192">
        <v>0</v>
      </c>
      <c r="AG44" s="208">
        <v>0</v>
      </c>
      <c r="AH44" s="276">
        <f t="shared" si="11"/>
        <v>1.072</v>
      </c>
      <c r="AI44" s="276">
        <f t="shared" si="9"/>
        <v>0.25</v>
      </c>
      <c r="AJ44" s="125">
        <v>0</v>
      </c>
      <c r="AK44" s="276">
        <f t="shared" si="10"/>
        <v>0.31</v>
      </c>
      <c r="AL44" s="125">
        <v>0</v>
      </c>
      <c r="AM44" s="192">
        <v>0</v>
      </c>
    </row>
    <row r="45" spans="1:39" s="272" customFormat="1" ht="105">
      <c r="A45" s="273" t="s">
        <v>98</v>
      </c>
      <c r="B45" s="278" t="s">
        <v>292</v>
      </c>
      <c r="C45" s="183" t="s">
        <v>364</v>
      </c>
      <c r="D45" s="139">
        <v>1.072</v>
      </c>
      <c r="E45" s="208">
        <v>0</v>
      </c>
      <c r="F45" s="125">
        <v>0</v>
      </c>
      <c r="G45" s="125">
        <v>0</v>
      </c>
      <c r="H45" s="125">
        <v>0</v>
      </c>
      <c r="I45" s="125">
        <v>0</v>
      </c>
      <c r="J45" s="125">
        <v>0</v>
      </c>
      <c r="K45" s="192">
        <v>0</v>
      </c>
      <c r="L45" s="270">
        <v>0</v>
      </c>
      <c r="M45" s="63">
        <v>1.072</v>
      </c>
      <c r="N45" s="261">
        <v>0.25</v>
      </c>
      <c r="O45" s="125">
        <v>0</v>
      </c>
      <c r="P45" s="125">
        <v>0.31</v>
      </c>
      <c r="Q45" s="125">
        <v>0</v>
      </c>
      <c r="R45" s="125">
        <v>0</v>
      </c>
      <c r="S45" s="208">
        <v>0</v>
      </c>
      <c r="T45" s="125">
        <v>0</v>
      </c>
      <c r="U45" s="125">
        <v>0</v>
      </c>
      <c r="V45" s="125">
        <v>0</v>
      </c>
      <c r="W45" s="125">
        <v>0</v>
      </c>
      <c r="X45" s="125">
        <v>0</v>
      </c>
      <c r="Y45" s="192">
        <v>0</v>
      </c>
      <c r="Z45" s="208">
        <v>0</v>
      </c>
      <c r="AA45" s="125">
        <v>0</v>
      </c>
      <c r="AB45" s="125">
        <v>0</v>
      </c>
      <c r="AC45" s="125">
        <v>0</v>
      </c>
      <c r="AD45" s="125">
        <v>0</v>
      </c>
      <c r="AE45" s="125">
        <v>0</v>
      </c>
      <c r="AF45" s="192">
        <v>0</v>
      </c>
      <c r="AG45" s="208">
        <v>0</v>
      </c>
      <c r="AH45" s="276">
        <f t="shared" si="11"/>
        <v>1.072</v>
      </c>
      <c r="AI45" s="276">
        <f t="shared" si="9"/>
        <v>0.25</v>
      </c>
      <c r="AJ45" s="125">
        <v>0</v>
      </c>
      <c r="AK45" s="276">
        <f t="shared" si="10"/>
        <v>0.31</v>
      </c>
      <c r="AL45" s="125">
        <v>0</v>
      </c>
      <c r="AM45" s="192">
        <v>0</v>
      </c>
    </row>
    <row r="46" spans="1:39" s="272" customFormat="1" ht="135">
      <c r="A46" s="273" t="s">
        <v>98</v>
      </c>
      <c r="B46" s="278" t="s">
        <v>293</v>
      </c>
      <c r="C46" s="183" t="s">
        <v>365</v>
      </c>
      <c r="D46" s="139">
        <v>1.072</v>
      </c>
      <c r="E46" s="208">
        <v>0</v>
      </c>
      <c r="F46" s="125">
        <v>0</v>
      </c>
      <c r="G46" s="125">
        <v>0</v>
      </c>
      <c r="H46" s="125">
        <v>0</v>
      </c>
      <c r="I46" s="125">
        <v>0</v>
      </c>
      <c r="J46" s="125">
        <v>0</v>
      </c>
      <c r="K46" s="192">
        <v>0</v>
      </c>
      <c r="L46" s="270">
        <v>0</v>
      </c>
      <c r="M46" s="63">
        <v>1.072</v>
      </c>
      <c r="N46" s="261">
        <v>0.25</v>
      </c>
      <c r="O46" s="125">
        <v>0</v>
      </c>
      <c r="P46" s="125">
        <v>0.31</v>
      </c>
      <c r="Q46" s="125">
        <v>0</v>
      </c>
      <c r="R46" s="125">
        <v>0</v>
      </c>
      <c r="S46" s="208">
        <v>0</v>
      </c>
      <c r="T46" s="125">
        <v>0</v>
      </c>
      <c r="U46" s="125">
        <v>0</v>
      </c>
      <c r="V46" s="125">
        <v>0</v>
      </c>
      <c r="W46" s="125">
        <v>0</v>
      </c>
      <c r="X46" s="125">
        <v>0</v>
      </c>
      <c r="Y46" s="192">
        <v>0</v>
      </c>
      <c r="Z46" s="208">
        <v>0</v>
      </c>
      <c r="AA46" s="125">
        <v>0</v>
      </c>
      <c r="AB46" s="125">
        <v>0</v>
      </c>
      <c r="AC46" s="125">
        <v>0</v>
      </c>
      <c r="AD46" s="125">
        <v>0</v>
      </c>
      <c r="AE46" s="125">
        <v>0</v>
      </c>
      <c r="AF46" s="192">
        <v>0</v>
      </c>
      <c r="AG46" s="208">
        <v>0</v>
      </c>
      <c r="AH46" s="276">
        <f t="shared" si="11"/>
        <v>1.072</v>
      </c>
      <c r="AI46" s="276">
        <f t="shared" si="9"/>
        <v>0.25</v>
      </c>
      <c r="AJ46" s="125">
        <v>0</v>
      </c>
      <c r="AK46" s="276">
        <f t="shared" si="10"/>
        <v>0.31</v>
      </c>
      <c r="AL46" s="125">
        <v>0</v>
      </c>
      <c r="AM46" s="192">
        <v>0</v>
      </c>
    </row>
    <row r="47" spans="1:39" s="272" customFormat="1" ht="135">
      <c r="A47" s="273" t="s">
        <v>98</v>
      </c>
      <c r="B47" s="278" t="s">
        <v>294</v>
      </c>
      <c r="C47" s="183" t="s">
        <v>366</v>
      </c>
      <c r="D47" s="139">
        <v>1.11</v>
      </c>
      <c r="E47" s="208">
        <v>0</v>
      </c>
      <c r="F47" s="125">
        <v>0</v>
      </c>
      <c r="G47" s="125">
        <v>0</v>
      </c>
      <c r="H47" s="125">
        <v>0</v>
      </c>
      <c r="I47" s="125">
        <v>0</v>
      </c>
      <c r="J47" s="125">
        <v>0</v>
      </c>
      <c r="K47" s="192">
        <v>0</v>
      </c>
      <c r="L47" s="270">
        <v>0</v>
      </c>
      <c r="M47" s="63">
        <v>1.11</v>
      </c>
      <c r="N47" s="261">
        <v>0.4</v>
      </c>
      <c r="O47" s="125">
        <v>0</v>
      </c>
      <c r="P47" s="262">
        <v>0.22</v>
      </c>
      <c r="Q47" s="125">
        <v>0</v>
      </c>
      <c r="R47" s="125">
        <v>0</v>
      </c>
      <c r="S47" s="208">
        <v>0</v>
      </c>
      <c r="T47" s="125">
        <v>0</v>
      </c>
      <c r="U47" s="125">
        <v>0</v>
      </c>
      <c r="V47" s="125">
        <v>0</v>
      </c>
      <c r="W47" s="125">
        <v>0</v>
      </c>
      <c r="X47" s="125">
        <v>0</v>
      </c>
      <c r="Y47" s="192">
        <v>0</v>
      </c>
      <c r="Z47" s="208">
        <v>0</v>
      </c>
      <c r="AA47" s="125">
        <v>0</v>
      </c>
      <c r="AB47" s="125">
        <v>0</v>
      </c>
      <c r="AC47" s="125">
        <v>0</v>
      </c>
      <c r="AD47" s="125">
        <v>0</v>
      </c>
      <c r="AE47" s="125">
        <v>0</v>
      </c>
      <c r="AF47" s="192">
        <v>0</v>
      </c>
      <c r="AG47" s="208">
        <v>0</v>
      </c>
      <c r="AH47" s="276">
        <f t="shared" si="11"/>
        <v>1.11</v>
      </c>
      <c r="AI47" s="276">
        <f t="shared" si="9"/>
        <v>0.4</v>
      </c>
      <c r="AJ47" s="125">
        <v>0</v>
      </c>
      <c r="AK47" s="276">
        <f t="shared" si="10"/>
        <v>0.22</v>
      </c>
      <c r="AL47" s="125">
        <v>0</v>
      </c>
      <c r="AM47" s="192">
        <v>0</v>
      </c>
    </row>
    <row r="48" spans="1:39" s="272" customFormat="1" ht="135">
      <c r="A48" s="273" t="s">
        <v>98</v>
      </c>
      <c r="B48" s="278" t="s">
        <v>338</v>
      </c>
      <c r="C48" s="183" t="s">
        <v>367</v>
      </c>
      <c r="D48" s="139">
        <v>1.2429999999999999</v>
      </c>
      <c r="E48" s="208">
        <v>0</v>
      </c>
      <c r="F48" s="125">
        <v>0</v>
      </c>
      <c r="G48" s="125">
        <v>0</v>
      </c>
      <c r="H48" s="125">
        <v>0</v>
      </c>
      <c r="I48" s="125">
        <v>0</v>
      </c>
      <c r="J48" s="125">
        <v>0</v>
      </c>
      <c r="K48" s="192">
        <v>0</v>
      </c>
      <c r="L48" s="270">
        <v>0</v>
      </c>
      <c r="M48" s="63">
        <v>1.2429999999999999</v>
      </c>
      <c r="N48" s="261">
        <v>0.63</v>
      </c>
      <c r="O48" s="125">
        <v>0</v>
      </c>
      <c r="P48" s="262">
        <v>0.25</v>
      </c>
      <c r="Q48" s="125">
        <v>0</v>
      </c>
      <c r="R48" s="125">
        <v>0</v>
      </c>
      <c r="S48" s="208">
        <v>0</v>
      </c>
      <c r="T48" s="125">
        <v>0</v>
      </c>
      <c r="U48" s="125">
        <v>0</v>
      </c>
      <c r="V48" s="125">
        <v>0</v>
      </c>
      <c r="W48" s="125">
        <v>0</v>
      </c>
      <c r="X48" s="125">
        <v>0</v>
      </c>
      <c r="Y48" s="192">
        <v>0</v>
      </c>
      <c r="Z48" s="208">
        <v>0</v>
      </c>
      <c r="AA48" s="125">
        <v>0</v>
      </c>
      <c r="AB48" s="125">
        <v>0</v>
      </c>
      <c r="AC48" s="125">
        <v>0</v>
      </c>
      <c r="AD48" s="125">
        <v>0</v>
      </c>
      <c r="AE48" s="125">
        <v>0</v>
      </c>
      <c r="AF48" s="192">
        <v>0</v>
      </c>
      <c r="AG48" s="208">
        <v>0</v>
      </c>
      <c r="AH48" s="276">
        <f t="shared" si="11"/>
        <v>1.2429999999999999</v>
      </c>
      <c r="AI48" s="276">
        <f t="shared" si="9"/>
        <v>0.63</v>
      </c>
      <c r="AJ48" s="125">
        <v>0</v>
      </c>
      <c r="AK48" s="276">
        <f t="shared" si="10"/>
        <v>0.25</v>
      </c>
      <c r="AL48" s="125">
        <v>0</v>
      </c>
      <c r="AM48" s="192">
        <v>0</v>
      </c>
    </row>
    <row r="49" spans="1:39" s="272" customFormat="1" ht="90">
      <c r="A49" s="273" t="s">
        <v>98</v>
      </c>
      <c r="B49" s="278" t="s">
        <v>295</v>
      </c>
      <c r="C49" s="183" t="s">
        <v>368</v>
      </c>
      <c r="D49" s="139">
        <v>1.072</v>
      </c>
      <c r="E49" s="208">
        <v>0</v>
      </c>
      <c r="F49" s="125">
        <v>0</v>
      </c>
      <c r="G49" s="125">
        <v>0</v>
      </c>
      <c r="H49" s="125">
        <v>0</v>
      </c>
      <c r="I49" s="125">
        <v>0</v>
      </c>
      <c r="J49" s="125">
        <v>0</v>
      </c>
      <c r="K49" s="192">
        <v>0</v>
      </c>
      <c r="L49" s="270">
        <v>0</v>
      </c>
      <c r="M49" s="63">
        <v>1.072</v>
      </c>
      <c r="N49" s="245">
        <v>0.16</v>
      </c>
      <c r="O49" s="125">
        <v>0</v>
      </c>
      <c r="P49" s="125">
        <v>0.31</v>
      </c>
      <c r="Q49" s="125">
        <v>0</v>
      </c>
      <c r="R49" s="125">
        <v>0</v>
      </c>
      <c r="S49" s="208">
        <v>0</v>
      </c>
      <c r="T49" s="125">
        <v>0</v>
      </c>
      <c r="U49" s="125">
        <v>0</v>
      </c>
      <c r="V49" s="125">
        <v>0</v>
      </c>
      <c r="W49" s="125">
        <v>0</v>
      </c>
      <c r="X49" s="125">
        <v>0</v>
      </c>
      <c r="Y49" s="192">
        <v>0</v>
      </c>
      <c r="Z49" s="208">
        <v>0</v>
      </c>
      <c r="AA49" s="125">
        <v>0</v>
      </c>
      <c r="AB49" s="125">
        <v>0</v>
      </c>
      <c r="AC49" s="125">
        <v>0</v>
      </c>
      <c r="AD49" s="125">
        <v>0</v>
      </c>
      <c r="AE49" s="125">
        <v>0</v>
      </c>
      <c r="AF49" s="192">
        <v>0</v>
      </c>
      <c r="AG49" s="208">
        <v>0</v>
      </c>
      <c r="AH49" s="276">
        <f t="shared" si="11"/>
        <v>1.072</v>
      </c>
      <c r="AI49" s="276">
        <f t="shared" si="9"/>
        <v>0.16</v>
      </c>
      <c r="AJ49" s="125">
        <v>0</v>
      </c>
      <c r="AK49" s="276">
        <f t="shared" si="10"/>
        <v>0.31</v>
      </c>
      <c r="AL49" s="125">
        <v>0</v>
      </c>
      <c r="AM49" s="192">
        <v>0</v>
      </c>
    </row>
    <row r="50" spans="1:39" s="272" customFormat="1" ht="75">
      <c r="A50" s="273" t="s">
        <v>98</v>
      </c>
      <c r="B50" s="278" t="s">
        <v>296</v>
      </c>
      <c r="C50" s="183" t="s">
        <v>369</v>
      </c>
      <c r="D50" s="139">
        <v>1.072</v>
      </c>
      <c r="E50" s="208">
        <v>0</v>
      </c>
      <c r="F50" s="125">
        <v>0</v>
      </c>
      <c r="G50" s="125">
        <v>0</v>
      </c>
      <c r="H50" s="125">
        <v>0</v>
      </c>
      <c r="I50" s="125">
        <v>0</v>
      </c>
      <c r="J50" s="125">
        <v>0</v>
      </c>
      <c r="K50" s="192">
        <v>0</v>
      </c>
      <c r="L50" s="270">
        <v>0</v>
      </c>
      <c r="M50" s="63">
        <v>1.072</v>
      </c>
      <c r="N50" s="245">
        <v>0.16</v>
      </c>
      <c r="O50" s="125">
        <v>0</v>
      </c>
      <c r="P50" s="125">
        <v>0.31</v>
      </c>
      <c r="Q50" s="125">
        <v>0</v>
      </c>
      <c r="R50" s="125">
        <v>0</v>
      </c>
      <c r="S50" s="208">
        <v>0</v>
      </c>
      <c r="T50" s="125">
        <v>0</v>
      </c>
      <c r="U50" s="125">
        <v>0</v>
      </c>
      <c r="V50" s="125">
        <v>0</v>
      </c>
      <c r="W50" s="125">
        <v>0</v>
      </c>
      <c r="X50" s="125">
        <v>0</v>
      </c>
      <c r="Y50" s="192">
        <v>0</v>
      </c>
      <c r="Z50" s="208">
        <v>0</v>
      </c>
      <c r="AA50" s="125">
        <v>0</v>
      </c>
      <c r="AB50" s="125">
        <v>0</v>
      </c>
      <c r="AC50" s="125">
        <v>0</v>
      </c>
      <c r="AD50" s="125">
        <v>0</v>
      </c>
      <c r="AE50" s="125">
        <v>0</v>
      </c>
      <c r="AF50" s="192">
        <v>0</v>
      </c>
      <c r="AG50" s="208">
        <v>0</v>
      </c>
      <c r="AH50" s="276">
        <f t="shared" si="11"/>
        <v>1.072</v>
      </c>
      <c r="AI50" s="276">
        <f t="shared" si="9"/>
        <v>0.16</v>
      </c>
      <c r="AJ50" s="125">
        <v>0</v>
      </c>
      <c r="AK50" s="276">
        <f t="shared" si="10"/>
        <v>0.31</v>
      </c>
      <c r="AL50" s="125">
        <v>0</v>
      </c>
      <c r="AM50" s="192">
        <v>0</v>
      </c>
    </row>
    <row r="51" spans="1:39" s="272" customFormat="1" ht="30">
      <c r="A51" s="273" t="s">
        <v>98</v>
      </c>
      <c r="B51" s="278" t="s">
        <v>297</v>
      </c>
      <c r="C51" s="183" t="s">
        <v>370</v>
      </c>
      <c r="D51" s="139">
        <v>22.904</v>
      </c>
      <c r="E51" s="279">
        <v>0</v>
      </c>
      <c r="F51" s="280">
        <v>0</v>
      </c>
      <c r="G51" s="280">
        <v>0</v>
      </c>
      <c r="H51" s="280">
        <v>0</v>
      </c>
      <c r="I51" s="280">
        <v>0</v>
      </c>
      <c r="J51" s="280">
        <v>0</v>
      </c>
      <c r="K51" s="281">
        <v>0</v>
      </c>
      <c r="L51" s="282">
        <v>0</v>
      </c>
      <c r="M51" s="280">
        <v>0</v>
      </c>
      <c r="N51" s="280">
        <v>0</v>
      </c>
      <c r="O51" s="280">
        <v>0</v>
      </c>
      <c r="P51" s="280">
        <v>0</v>
      </c>
      <c r="Q51" s="280">
        <v>0</v>
      </c>
      <c r="R51" s="281">
        <v>0</v>
      </c>
      <c r="S51" s="279">
        <v>0</v>
      </c>
      <c r="T51" s="283">
        <v>22.904</v>
      </c>
      <c r="U51" s="262">
        <v>1.6</v>
      </c>
      <c r="V51" s="280">
        <v>0</v>
      </c>
      <c r="W51" s="280">
        <v>0</v>
      </c>
      <c r="X51" s="280">
        <v>0</v>
      </c>
      <c r="Y51" s="281">
        <v>0</v>
      </c>
      <c r="Z51" s="279">
        <v>0</v>
      </c>
      <c r="AA51" s="280">
        <v>0</v>
      </c>
      <c r="AB51" s="280">
        <v>0</v>
      </c>
      <c r="AC51" s="280">
        <v>0</v>
      </c>
      <c r="AD51" s="280">
        <v>0</v>
      </c>
      <c r="AE51" s="280">
        <v>0</v>
      </c>
      <c r="AF51" s="281">
        <v>0</v>
      </c>
      <c r="AG51" s="279">
        <v>0</v>
      </c>
      <c r="AH51" s="276">
        <f t="shared" si="11"/>
        <v>22.904</v>
      </c>
      <c r="AI51" s="276">
        <f t="shared" si="9"/>
        <v>1.6</v>
      </c>
      <c r="AJ51" s="280">
        <v>0</v>
      </c>
      <c r="AK51" s="276">
        <f t="shared" si="10"/>
        <v>0</v>
      </c>
      <c r="AL51" s="280">
        <v>0</v>
      </c>
      <c r="AM51" s="281">
        <v>0</v>
      </c>
    </row>
    <row r="52" spans="1:39" s="272" customFormat="1" ht="105">
      <c r="A52" s="273" t="s">
        <v>98</v>
      </c>
      <c r="B52" s="278" t="s">
        <v>298</v>
      </c>
      <c r="C52" s="183" t="s">
        <v>371</v>
      </c>
      <c r="D52" s="139">
        <v>1.185</v>
      </c>
      <c r="E52" s="279">
        <v>0</v>
      </c>
      <c r="F52" s="280">
        <v>0</v>
      </c>
      <c r="G52" s="280">
        <v>0</v>
      </c>
      <c r="H52" s="280">
        <v>0</v>
      </c>
      <c r="I52" s="284">
        <v>0</v>
      </c>
      <c r="J52" s="280">
        <v>0</v>
      </c>
      <c r="K52" s="281">
        <v>0</v>
      </c>
      <c r="L52" s="282">
        <v>0</v>
      </c>
      <c r="M52" s="280">
        <v>0</v>
      </c>
      <c r="N52" s="280">
        <v>0</v>
      </c>
      <c r="O52" s="280">
        <v>0</v>
      </c>
      <c r="P52" s="284">
        <v>0</v>
      </c>
      <c r="Q52" s="280">
        <v>0</v>
      </c>
      <c r="R52" s="281">
        <v>0</v>
      </c>
      <c r="S52" s="279">
        <v>0</v>
      </c>
      <c r="T52" s="280">
        <v>0</v>
      </c>
      <c r="U52" s="280">
        <v>0</v>
      </c>
      <c r="V52" s="280">
        <v>0</v>
      </c>
      <c r="W52" s="284">
        <v>0</v>
      </c>
      <c r="X52" s="280">
        <v>0</v>
      </c>
      <c r="Y52" s="281">
        <v>0</v>
      </c>
      <c r="Z52" s="279">
        <v>0</v>
      </c>
      <c r="AA52" s="123">
        <v>1.185</v>
      </c>
      <c r="AB52" s="262">
        <v>0.25</v>
      </c>
      <c r="AC52" s="280">
        <v>0</v>
      </c>
      <c r="AD52" s="125">
        <v>0.31</v>
      </c>
      <c r="AE52" s="280">
        <v>0</v>
      </c>
      <c r="AF52" s="281">
        <v>0</v>
      </c>
      <c r="AG52" s="279">
        <v>0</v>
      </c>
      <c r="AH52" s="276">
        <f t="shared" si="11"/>
        <v>1.185</v>
      </c>
      <c r="AI52" s="276">
        <f t="shared" si="9"/>
        <v>0.25</v>
      </c>
      <c r="AJ52" s="280">
        <v>0</v>
      </c>
      <c r="AK52" s="276">
        <f t="shared" si="10"/>
        <v>0.31</v>
      </c>
      <c r="AL52" s="280">
        <v>0</v>
      </c>
      <c r="AM52" s="281">
        <v>0</v>
      </c>
    </row>
    <row r="53" spans="1:39" s="272" customFormat="1" ht="90">
      <c r="A53" s="273" t="s">
        <v>98</v>
      </c>
      <c r="B53" s="278" t="s">
        <v>315</v>
      </c>
      <c r="C53" s="183" t="s">
        <v>372</v>
      </c>
      <c r="D53" s="139">
        <v>1.185</v>
      </c>
      <c r="E53" s="279">
        <v>0</v>
      </c>
      <c r="F53" s="280">
        <v>0</v>
      </c>
      <c r="G53" s="280">
        <v>0</v>
      </c>
      <c r="H53" s="280">
        <v>0</v>
      </c>
      <c r="I53" s="284">
        <v>0</v>
      </c>
      <c r="J53" s="280">
        <v>0</v>
      </c>
      <c r="K53" s="281">
        <v>0</v>
      </c>
      <c r="L53" s="282">
        <v>0</v>
      </c>
      <c r="M53" s="280">
        <v>0</v>
      </c>
      <c r="N53" s="280">
        <v>0</v>
      </c>
      <c r="O53" s="280">
        <v>0</v>
      </c>
      <c r="P53" s="284">
        <v>0</v>
      </c>
      <c r="Q53" s="280">
        <v>0</v>
      </c>
      <c r="R53" s="281">
        <v>0</v>
      </c>
      <c r="S53" s="279">
        <v>0</v>
      </c>
      <c r="T53" s="280">
        <v>0</v>
      </c>
      <c r="U53" s="280">
        <v>0</v>
      </c>
      <c r="V53" s="280">
        <v>0</v>
      </c>
      <c r="W53" s="284">
        <v>0</v>
      </c>
      <c r="X53" s="280">
        <v>0</v>
      </c>
      <c r="Y53" s="281">
        <v>0</v>
      </c>
      <c r="Z53" s="279">
        <v>0</v>
      </c>
      <c r="AA53" s="123">
        <v>1.185</v>
      </c>
      <c r="AB53" s="262">
        <v>0.16</v>
      </c>
      <c r="AC53" s="280">
        <v>0</v>
      </c>
      <c r="AD53" s="125">
        <v>0.31</v>
      </c>
      <c r="AE53" s="280">
        <v>0</v>
      </c>
      <c r="AF53" s="281">
        <v>0</v>
      </c>
      <c r="AG53" s="279">
        <v>0</v>
      </c>
      <c r="AH53" s="276">
        <f t="shared" si="11"/>
        <v>1.185</v>
      </c>
      <c r="AI53" s="276">
        <f t="shared" si="9"/>
        <v>0.16</v>
      </c>
      <c r="AJ53" s="280">
        <v>0</v>
      </c>
      <c r="AK53" s="276">
        <f t="shared" si="10"/>
        <v>0.31</v>
      </c>
      <c r="AL53" s="280">
        <v>0</v>
      </c>
      <c r="AM53" s="281">
        <v>0</v>
      </c>
    </row>
    <row r="54" spans="1:39" s="272" customFormat="1" ht="90">
      <c r="A54" s="273" t="s">
        <v>98</v>
      </c>
      <c r="B54" s="274" t="s">
        <v>299</v>
      </c>
      <c r="C54" s="183" t="s">
        <v>373</v>
      </c>
      <c r="D54" s="139">
        <v>1.185</v>
      </c>
      <c r="E54" s="279">
        <v>0</v>
      </c>
      <c r="F54" s="280">
        <v>0</v>
      </c>
      <c r="G54" s="280">
        <v>0</v>
      </c>
      <c r="H54" s="280">
        <v>0</v>
      </c>
      <c r="I54" s="284">
        <v>0</v>
      </c>
      <c r="J54" s="280">
        <v>0</v>
      </c>
      <c r="K54" s="281">
        <v>0</v>
      </c>
      <c r="L54" s="282">
        <v>0</v>
      </c>
      <c r="M54" s="280">
        <v>0</v>
      </c>
      <c r="N54" s="280">
        <v>0</v>
      </c>
      <c r="O54" s="280">
        <v>0</v>
      </c>
      <c r="P54" s="284">
        <v>0</v>
      </c>
      <c r="Q54" s="280">
        <v>0</v>
      </c>
      <c r="R54" s="281">
        <v>0</v>
      </c>
      <c r="S54" s="279">
        <v>0</v>
      </c>
      <c r="T54" s="280">
        <v>0</v>
      </c>
      <c r="U54" s="280">
        <v>0</v>
      </c>
      <c r="V54" s="280">
        <v>0</v>
      </c>
      <c r="W54" s="284">
        <v>0</v>
      </c>
      <c r="X54" s="280">
        <v>0</v>
      </c>
      <c r="Y54" s="281">
        <v>0</v>
      </c>
      <c r="Z54" s="279">
        <v>0</v>
      </c>
      <c r="AA54" s="123">
        <v>1.185</v>
      </c>
      <c r="AB54" s="262">
        <v>0.63</v>
      </c>
      <c r="AC54" s="280">
        <v>0</v>
      </c>
      <c r="AD54" s="125">
        <v>0.31</v>
      </c>
      <c r="AE54" s="280">
        <v>0</v>
      </c>
      <c r="AF54" s="281">
        <v>0</v>
      </c>
      <c r="AG54" s="279">
        <v>0</v>
      </c>
      <c r="AH54" s="276">
        <f t="shared" si="11"/>
        <v>1.185</v>
      </c>
      <c r="AI54" s="276">
        <f t="shared" si="9"/>
        <v>0.63</v>
      </c>
      <c r="AJ54" s="280">
        <v>0</v>
      </c>
      <c r="AK54" s="276">
        <f t="shared" si="10"/>
        <v>0.31</v>
      </c>
      <c r="AL54" s="280">
        <v>0</v>
      </c>
      <c r="AM54" s="281">
        <v>0</v>
      </c>
    </row>
    <row r="55" spans="1:39" s="272" customFormat="1" ht="105">
      <c r="A55" s="273" t="s">
        <v>98</v>
      </c>
      <c r="B55" s="278" t="s">
        <v>300</v>
      </c>
      <c r="C55" s="183" t="s">
        <v>374</v>
      </c>
      <c r="D55" s="139">
        <v>1.185</v>
      </c>
      <c r="E55" s="279">
        <v>0</v>
      </c>
      <c r="F55" s="280">
        <v>0</v>
      </c>
      <c r="G55" s="280">
        <v>0</v>
      </c>
      <c r="H55" s="280">
        <v>0</v>
      </c>
      <c r="I55" s="284">
        <v>0</v>
      </c>
      <c r="J55" s="280">
        <v>0</v>
      </c>
      <c r="K55" s="281">
        <v>0</v>
      </c>
      <c r="L55" s="282">
        <v>0</v>
      </c>
      <c r="M55" s="280">
        <v>0</v>
      </c>
      <c r="N55" s="280">
        <v>0</v>
      </c>
      <c r="O55" s="280">
        <v>0</v>
      </c>
      <c r="P55" s="284">
        <v>0</v>
      </c>
      <c r="Q55" s="280">
        <v>0</v>
      </c>
      <c r="R55" s="281">
        <v>0</v>
      </c>
      <c r="S55" s="279">
        <v>0</v>
      </c>
      <c r="T55" s="280">
        <v>0</v>
      </c>
      <c r="U55" s="280">
        <v>0</v>
      </c>
      <c r="V55" s="280">
        <v>0</v>
      </c>
      <c r="W55" s="284">
        <v>0</v>
      </c>
      <c r="X55" s="280">
        <v>0</v>
      </c>
      <c r="Y55" s="281">
        <v>0</v>
      </c>
      <c r="Z55" s="279">
        <v>0</v>
      </c>
      <c r="AA55" s="123">
        <v>1.185</v>
      </c>
      <c r="AB55" s="262">
        <v>0.16</v>
      </c>
      <c r="AC55" s="280">
        <v>0</v>
      </c>
      <c r="AD55" s="125">
        <v>0.31</v>
      </c>
      <c r="AE55" s="280">
        <v>0</v>
      </c>
      <c r="AF55" s="281">
        <v>0</v>
      </c>
      <c r="AG55" s="279">
        <v>0</v>
      </c>
      <c r="AH55" s="276">
        <f t="shared" si="11"/>
        <v>1.185</v>
      </c>
      <c r="AI55" s="276">
        <f t="shared" si="9"/>
        <v>0.16</v>
      </c>
      <c r="AJ55" s="280">
        <v>0</v>
      </c>
      <c r="AK55" s="276">
        <f t="shared" si="10"/>
        <v>0.31</v>
      </c>
      <c r="AL55" s="280">
        <v>0</v>
      </c>
      <c r="AM55" s="281">
        <v>0</v>
      </c>
    </row>
    <row r="56" spans="1:39" s="272" customFormat="1" ht="105">
      <c r="A56" s="273" t="s">
        <v>98</v>
      </c>
      <c r="B56" s="278" t="s">
        <v>301</v>
      </c>
      <c r="C56" s="183" t="s">
        <v>375</v>
      </c>
      <c r="D56" s="139">
        <v>1.185</v>
      </c>
      <c r="E56" s="279">
        <v>0</v>
      </c>
      <c r="F56" s="280">
        <v>0</v>
      </c>
      <c r="G56" s="280">
        <v>0</v>
      </c>
      <c r="H56" s="280">
        <v>0</v>
      </c>
      <c r="I56" s="284">
        <v>0</v>
      </c>
      <c r="J56" s="280">
        <v>0</v>
      </c>
      <c r="K56" s="281">
        <v>0</v>
      </c>
      <c r="L56" s="282">
        <v>0</v>
      </c>
      <c r="M56" s="280">
        <v>0</v>
      </c>
      <c r="N56" s="280">
        <v>0</v>
      </c>
      <c r="O56" s="280">
        <v>0</v>
      </c>
      <c r="P56" s="284">
        <v>0</v>
      </c>
      <c r="Q56" s="280">
        <v>0</v>
      </c>
      <c r="R56" s="281">
        <v>0</v>
      </c>
      <c r="S56" s="279">
        <v>0</v>
      </c>
      <c r="T56" s="280">
        <v>0</v>
      </c>
      <c r="U56" s="280">
        <v>0</v>
      </c>
      <c r="V56" s="280">
        <v>0</v>
      </c>
      <c r="W56" s="284">
        <v>0</v>
      </c>
      <c r="X56" s="280">
        <v>0</v>
      </c>
      <c r="Y56" s="281">
        <v>0</v>
      </c>
      <c r="Z56" s="279">
        <v>0</v>
      </c>
      <c r="AA56" s="123">
        <v>1.185</v>
      </c>
      <c r="AB56" s="262">
        <v>0.16</v>
      </c>
      <c r="AC56" s="280">
        <v>0</v>
      </c>
      <c r="AD56" s="125">
        <v>0.31</v>
      </c>
      <c r="AE56" s="280">
        <v>0</v>
      </c>
      <c r="AF56" s="281">
        <v>0</v>
      </c>
      <c r="AG56" s="279">
        <v>0</v>
      </c>
      <c r="AH56" s="276">
        <f t="shared" si="11"/>
        <v>1.185</v>
      </c>
      <c r="AI56" s="276">
        <f t="shared" si="9"/>
        <v>0.16</v>
      </c>
      <c r="AJ56" s="280">
        <v>0</v>
      </c>
      <c r="AK56" s="276">
        <f t="shared" si="10"/>
        <v>0.31</v>
      </c>
      <c r="AL56" s="280">
        <v>0</v>
      </c>
      <c r="AM56" s="281">
        <v>0</v>
      </c>
    </row>
    <row r="57" spans="1:39" s="272" customFormat="1" ht="90">
      <c r="A57" s="273" t="s">
        <v>98</v>
      </c>
      <c r="B57" s="278" t="s">
        <v>302</v>
      </c>
      <c r="C57" s="183" t="s">
        <v>376</v>
      </c>
      <c r="D57" s="139">
        <v>1.185</v>
      </c>
      <c r="E57" s="279">
        <v>0</v>
      </c>
      <c r="F57" s="280">
        <v>0</v>
      </c>
      <c r="G57" s="280">
        <v>0</v>
      </c>
      <c r="H57" s="280">
        <v>0</v>
      </c>
      <c r="I57" s="284">
        <v>0</v>
      </c>
      <c r="J57" s="280">
        <v>0</v>
      </c>
      <c r="K57" s="281">
        <v>0</v>
      </c>
      <c r="L57" s="282">
        <v>0</v>
      </c>
      <c r="M57" s="280">
        <v>0</v>
      </c>
      <c r="N57" s="280">
        <v>0</v>
      </c>
      <c r="O57" s="280">
        <v>0</v>
      </c>
      <c r="P57" s="284">
        <v>0</v>
      </c>
      <c r="Q57" s="280">
        <v>0</v>
      </c>
      <c r="R57" s="281">
        <v>0</v>
      </c>
      <c r="S57" s="279">
        <v>0</v>
      </c>
      <c r="T57" s="280">
        <v>0</v>
      </c>
      <c r="U57" s="280">
        <v>0</v>
      </c>
      <c r="V57" s="280">
        <v>0</v>
      </c>
      <c r="W57" s="284">
        <v>0</v>
      </c>
      <c r="X57" s="280">
        <v>0</v>
      </c>
      <c r="Y57" s="281">
        <v>0</v>
      </c>
      <c r="Z57" s="279">
        <v>0</v>
      </c>
      <c r="AA57" s="123">
        <v>1.185</v>
      </c>
      <c r="AB57" s="262">
        <v>0.25</v>
      </c>
      <c r="AC57" s="280">
        <v>0</v>
      </c>
      <c r="AD57" s="125">
        <v>0.31</v>
      </c>
      <c r="AE57" s="280">
        <v>0</v>
      </c>
      <c r="AF57" s="281">
        <v>0</v>
      </c>
      <c r="AG57" s="279">
        <v>0</v>
      </c>
      <c r="AH57" s="276">
        <f t="shared" si="11"/>
        <v>1.185</v>
      </c>
      <c r="AI57" s="276">
        <f t="shared" si="9"/>
        <v>0.25</v>
      </c>
      <c r="AJ57" s="280">
        <v>0</v>
      </c>
      <c r="AK57" s="276">
        <f t="shared" si="10"/>
        <v>0.31</v>
      </c>
      <c r="AL57" s="280">
        <v>0</v>
      </c>
      <c r="AM57" s="281">
        <v>0</v>
      </c>
    </row>
    <row r="58" spans="1:39" s="272" customFormat="1" ht="105">
      <c r="A58" s="273" t="s">
        <v>98</v>
      </c>
      <c r="B58" s="278" t="s">
        <v>303</v>
      </c>
      <c r="C58" s="183" t="s">
        <v>377</v>
      </c>
      <c r="D58" s="139">
        <v>1.185</v>
      </c>
      <c r="E58" s="279">
        <v>0</v>
      </c>
      <c r="F58" s="280">
        <v>0</v>
      </c>
      <c r="G58" s="280">
        <v>0</v>
      </c>
      <c r="H58" s="280">
        <v>0</v>
      </c>
      <c r="I58" s="284">
        <v>0</v>
      </c>
      <c r="J58" s="280">
        <v>0</v>
      </c>
      <c r="K58" s="281">
        <v>0</v>
      </c>
      <c r="L58" s="282">
        <v>0</v>
      </c>
      <c r="M58" s="280">
        <v>0</v>
      </c>
      <c r="N58" s="280">
        <v>0</v>
      </c>
      <c r="O58" s="280">
        <v>0</v>
      </c>
      <c r="P58" s="284">
        <v>0</v>
      </c>
      <c r="Q58" s="280">
        <v>0</v>
      </c>
      <c r="R58" s="281">
        <v>0</v>
      </c>
      <c r="S58" s="279">
        <v>0</v>
      </c>
      <c r="T58" s="280">
        <v>0</v>
      </c>
      <c r="U58" s="280">
        <v>0</v>
      </c>
      <c r="V58" s="280">
        <v>0</v>
      </c>
      <c r="W58" s="284">
        <v>0</v>
      </c>
      <c r="X58" s="280">
        <v>0</v>
      </c>
      <c r="Y58" s="281">
        <v>0</v>
      </c>
      <c r="Z58" s="279">
        <v>0</v>
      </c>
      <c r="AA58" s="123">
        <v>1.185</v>
      </c>
      <c r="AB58" s="262">
        <v>0.25</v>
      </c>
      <c r="AC58" s="280">
        <v>0</v>
      </c>
      <c r="AD58" s="125">
        <v>0.31</v>
      </c>
      <c r="AE58" s="280">
        <v>0</v>
      </c>
      <c r="AF58" s="281">
        <v>0</v>
      </c>
      <c r="AG58" s="279">
        <v>0</v>
      </c>
      <c r="AH58" s="276">
        <f t="shared" si="11"/>
        <v>1.185</v>
      </c>
      <c r="AI58" s="276">
        <f t="shared" si="9"/>
        <v>0.25</v>
      </c>
      <c r="AJ58" s="280">
        <v>0</v>
      </c>
      <c r="AK58" s="276">
        <f t="shared" si="10"/>
        <v>0.31</v>
      </c>
      <c r="AL58" s="280">
        <v>0</v>
      </c>
      <c r="AM58" s="281">
        <v>0</v>
      </c>
    </row>
    <row r="59" spans="1:39" s="272" customFormat="1" ht="120">
      <c r="A59" s="273" t="s">
        <v>98</v>
      </c>
      <c r="B59" s="278" t="s">
        <v>304</v>
      </c>
      <c r="C59" s="183" t="s">
        <v>378</v>
      </c>
      <c r="D59" s="139">
        <v>1.373</v>
      </c>
      <c r="E59" s="279">
        <v>0</v>
      </c>
      <c r="F59" s="280">
        <v>0</v>
      </c>
      <c r="G59" s="280">
        <v>0</v>
      </c>
      <c r="H59" s="280">
        <v>0</v>
      </c>
      <c r="I59" s="284">
        <v>0</v>
      </c>
      <c r="J59" s="280">
        <v>0</v>
      </c>
      <c r="K59" s="281">
        <v>0</v>
      </c>
      <c r="L59" s="282">
        <v>0</v>
      </c>
      <c r="M59" s="280">
        <v>0</v>
      </c>
      <c r="N59" s="280">
        <v>0</v>
      </c>
      <c r="O59" s="280">
        <v>0</v>
      </c>
      <c r="P59" s="284">
        <v>0</v>
      </c>
      <c r="Q59" s="280">
        <v>0</v>
      </c>
      <c r="R59" s="281">
        <v>0</v>
      </c>
      <c r="S59" s="279">
        <v>0</v>
      </c>
      <c r="T59" s="280">
        <v>0</v>
      </c>
      <c r="U59" s="280">
        <v>0</v>
      </c>
      <c r="V59" s="280">
        <v>0</v>
      </c>
      <c r="W59" s="284">
        <v>0</v>
      </c>
      <c r="X59" s="280">
        <v>0</v>
      </c>
      <c r="Y59" s="281">
        <v>0</v>
      </c>
      <c r="Z59" s="279">
        <v>0</v>
      </c>
      <c r="AA59" s="123">
        <v>1.373</v>
      </c>
      <c r="AB59" s="262">
        <v>0.63</v>
      </c>
      <c r="AC59" s="280">
        <v>0</v>
      </c>
      <c r="AD59" s="262">
        <v>0.25</v>
      </c>
      <c r="AE59" s="280">
        <v>0</v>
      </c>
      <c r="AF59" s="281">
        <v>0</v>
      </c>
      <c r="AG59" s="279">
        <v>0</v>
      </c>
      <c r="AH59" s="276">
        <f t="shared" si="11"/>
        <v>1.373</v>
      </c>
      <c r="AI59" s="276">
        <f t="shared" si="9"/>
        <v>0.63</v>
      </c>
      <c r="AJ59" s="280">
        <v>0</v>
      </c>
      <c r="AK59" s="276">
        <f t="shared" si="10"/>
        <v>0.25</v>
      </c>
      <c r="AL59" s="280">
        <v>0</v>
      </c>
      <c r="AM59" s="281">
        <v>0</v>
      </c>
    </row>
    <row r="60" spans="1:39" s="272" customFormat="1" ht="120">
      <c r="A60" s="273" t="s">
        <v>98</v>
      </c>
      <c r="B60" s="278" t="s">
        <v>305</v>
      </c>
      <c r="C60" s="183" t="s">
        <v>379</v>
      </c>
      <c r="D60" s="139">
        <v>1.373</v>
      </c>
      <c r="E60" s="279">
        <v>0</v>
      </c>
      <c r="F60" s="280">
        <v>0</v>
      </c>
      <c r="G60" s="280">
        <v>0</v>
      </c>
      <c r="H60" s="280">
        <v>0</v>
      </c>
      <c r="I60" s="284">
        <v>0</v>
      </c>
      <c r="J60" s="280">
        <v>0</v>
      </c>
      <c r="K60" s="281">
        <v>0</v>
      </c>
      <c r="L60" s="282">
        <v>0</v>
      </c>
      <c r="M60" s="280">
        <v>0</v>
      </c>
      <c r="N60" s="280">
        <v>0</v>
      </c>
      <c r="O60" s="280">
        <v>0</v>
      </c>
      <c r="P60" s="284">
        <v>0</v>
      </c>
      <c r="Q60" s="280">
        <v>0</v>
      </c>
      <c r="R60" s="281">
        <v>0</v>
      </c>
      <c r="S60" s="279">
        <v>0</v>
      </c>
      <c r="T60" s="280">
        <v>0</v>
      </c>
      <c r="U60" s="280">
        <v>0</v>
      </c>
      <c r="V60" s="280">
        <v>0</v>
      </c>
      <c r="W60" s="284">
        <v>0</v>
      </c>
      <c r="X60" s="280">
        <v>0</v>
      </c>
      <c r="Y60" s="281">
        <v>0</v>
      </c>
      <c r="Z60" s="279">
        <v>0</v>
      </c>
      <c r="AA60" s="123">
        <v>1.373</v>
      </c>
      <c r="AB60" s="262">
        <v>0.63</v>
      </c>
      <c r="AC60" s="280">
        <v>0</v>
      </c>
      <c r="AD60" s="262">
        <v>0.25</v>
      </c>
      <c r="AE60" s="280">
        <v>0</v>
      </c>
      <c r="AF60" s="281">
        <v>0</v>
      </c>
      <c r="AG60" s="279">
        <v>0</v>
      </c>
      <c r="AH60" s="276">
        <f t="shared" si="11"/>
        <v>1.373</v>
      </c>
      <c r="AI60" s="276">
        <f t="shared" si="9"/>
        <v>0.63</v>
      </c>
      <c r="AJ60" s="280">
        <v>0</v>
      </c>
      <c r="AK60" s="276">
        <f t="shared" si="10"/>
        <v>0.25</v>
      </c>
      <c r="AL60" s="280">
        <v>0</v>
      </c>
      <c r="AM60" s="281">
        <v>0</v>
      </c>
    </row>
    <row r="61" spans="1:39" s="272" customFormat="1" ht="120">
      <c r="A61" s="273" t="s">
        <v>98</v>
      </c>
      <c r="B61" s="278" t="s">
        <v>306</v>
      </c>
      <c r="C61" s="183" t="s">
        <v>380</v>
      </c>
      <c r="D61" s="139">
        <v>1.373</v>
      </c>
      <c r="E61" s="279">
        <v>0</v>
      </c>
      <c r="F61" s="280">
        <v>0</v>
      </c>
      <c r="G61" s="280">
        <v>0</v>
      </c>
      <c r="H61" s="280">
        <v>0</v>
      </c>
      <c r="I61" s="284">
        <v>0</v>
      </c>
      <c r="J61" s="280">
        <v>0</v>
      </c>
      <c r="K61" s="281">
        <v>0</v>
      </c>
      <c r="L61" s="282">
        <v>0</v>
      </c>
      <c r="M61" s="280">
        <v>0</v>
      </c>
      <c r="N61" s="280">
        <v>0</v>
      </c>
      <c r="O61" s="280">
        <v>0</v>
      </c>
      <c r="P61" s="284">
        <v>0</v>
      </c>
      <c r="Q61" s="280">
        <v>0</v>
      </c>
      <c r="R61" s="281">
        <v>0</v>
      </c>
      <c r="S61" s="279">
        <v>0</v>
      </c>
      <c r="T61" s="280">
        <v>0</v>
      </c>
      <c r="U61" s="280">
        <v>0</v>
      </c>
      <c r="V61" s="280">
        <v>0</v>
      </c>
      <c r="W61" s="284">
        <v>0</v>
      </c>
      <c r="X61" s="280">
        <v>0</v>
      </c>
      <c r="Y61" s="281">
        <v>0</v>
      </c>
      <c r="Z61" s="279">
        <v>0</v>
      </c>
      <c r="AA61" s="123">
        <v>1.373</v>
      </c>
      <c r="AB61" s="262">
        <v>0.63</v>
      </c>
      <c r="AC61" s="280">
        <v>0</v>
      </c>
      <c r="AD61" s="262">
        <v>0.25</v>
      </c>
      <c r="AE61" s="280">
        <v>0</v>
      </c>
      <c r="AF61" s="281">
        <v>0</v>
      </c>
      <c r="AG61" s="279">
        <v>0</v>
      </c>
      <c r="AH61" s="276">
        <f t="shared" si="11"/>
        <v>1.373</v>
      </c>
      <c r="AI61" s="276">
        <f t="shared" si="9"/>
        <v>0.63</v>
      </c>
      <c r="AJ61" s="280">
        <v>0</v>
      </c>
      <c r="AK61" s="276">
        <f t="shared" si="10"/>
        <v>0.25</v>
      </c>
      <c r="AL61" s="280">
        <v>0</v>
      </c>
      <c r="AM61" s="281">
        <v>0</v>
      </c>
    </row>
    <row r="62" spans="1:39" s="272" customFormat="1" ht="120">
      <c r="A62" s="273" t="s">
        <v>98</v>
      </c>
      <c r="B62" s="278" t="s">
        <v>307</v>
      </c>
      <c r="C62" s="183" t="s">
        <v>381</v>
      </c>
      <c r="D62" s="139">
        <v>1.373</v>
      </c>
      <c r="E62" s="279">
        <v>0</v>
      </c>
      <c r="F62" s="280">
        <v>0</v>
      </c>
      <c r="G62" s="280">
        <v>0</v>
      </c>
      <c r="H62" s="280">
        <v>0</v>
      </c>
      <c r="I62" s="284">
        <v>0</v>
      </c>
      <c r="J62" s="280">
        <v>0</v>
      </c>
      <c r="K62" s="281">
        <v>0</v>
      </c>
      <c r="L62" s="282">
        <v>0</v>
      </c>
      <c r="M62" s="280">
        <v>0</v>
      </c>
      <c r="N62" s="280">
        <v>0</v>
      </c>
      <c r="O62" s="280">
        <v>0</v>
      </c>
      <c r="P62" s="284">
        <v>0</v>
      </c>
      <c r="Q62" s="280">
        <v>0</v>
      </c>
      <c r="R62" s="281">
        <v>0</v>
      </c>
      <c r="S62" s="279">
        <v>0</v>
      </c>
      <c r="T62" s="280">
        <v>0</v>
      </c>
      <c r="U62" s="280">
        <v>0</v>
      </c>
      <c r="V62" s="280">
        <v>0</v>
      </c>
      <c r="W62" s="284">
        <v>0</v>
      </c>
      <c r="X62" s="280">
        <v>0</v>
      </c>
      <c r="Y62" s="281">
        <v>0</v>
      </c>
      <c r="Z62" s="279">
        <v>0</v>
      </c>
      <c r="AA62" s="123">
        <v>1.373</v>
      </c>
      <c r="AB62" s="262">
        <v>0.63</v>
      </c>
      <c r="AC62" s="280">
        <v>0</v>
      </c>
      <c r="AD62" s="262">
        <v>0.25</v>
      </c>
      <c r="AE62" s="280">
        <v>0</v>
      </c>
      <c r="AF62" s="281">
        <v>0</v>
      </c>
      <c r="AG62" s="279">
        <v>0</v>
      </c>
      <c r="AH62" s="276">
        <f t="shared" si="11"/>
        <v>1.373</v>
      </c>
      <c r="AI62" s="276">
        <f t="shared" si="9"/>
        <v>0.63</v>
      </c>
      <c r="AJ62" s="280">
        <v>0</v>
      </c>
      <c r="AK62" s="276">
        <f t="shared" si="10"/>
        <v>0.25</v>
      </c>
      <c r="AL62" s="280">
        <v>0</v>
      </c>
      <c r="AM62" s="281">
        <v>0</v>
      </c>
    </row>
    <row r="63" spans="1:39" s="272" customFormat="1" ht="150">
      <c r="A63" s="273" t="s">
        <v>98</v>
      </c>
      <c r="B63" s="278" t="s">
        <v>308</v>
      </c>
      <c r="C63" s="183" t="s">
        <v>382</v>
      </c>
      <c r="D63" s="139">
        <v>1.373</v>
      </c>
      <c r="E63" s="279">
        <v>0</v>
      </c>
      <c r="F63" s="280">
        <v>0</v>
      </c>
      <c r="G63" s="280">
        <v>0</v>
      </c>
      <c r="H63" s="280">
        <v>0</v>
      </c>
      <c r="I63" s="284">
        <v>0</v>
      </c>
      <c r="J63" s="280">
        <v>0</v>
      </c>
      <c r="K63" s="281">
        <v>0</v>
      </c>
      <c r="L63" s="282">
        <v>0</v>
      </c>
      <c r="M63" s="280">
        <v>0</v>
      </c>
      <c r="N63" s="280">
        <v>0</v>
      </c>
      <c r="O63" s="280">
        <v>0</v>
      </c>
      <c r="P63" s="284">
        <v>0</v>
      </c>
      <c r="Q63" s="280">
        <v>0</v>
      </c>
      <c r="R63" s="281">
        <v>0</v>
      </c>
      <c r="S63" s="279">
        <v>0</v>
      </c>
      <c r="T63" s="280">
        <v>0</v>
      </c>
      <c r="U63" s="280">
        <v>0</v>
      </c>
      <c r="V63" s="280">
        <v>0</v>
      </c>
      <c r="W63" s="284">
        <v>0</v>
      </c>
      <c r="X63" s="280">
        <v>0</v>
      </c>
      <c r="Y63" s="281">
        <v>0</v>
      </c>
      <c r="Z63" s="279">
        <v>0</v>
      </c>
      <c r="AA63" s="123">
        <v>1.373</v>
      </c>
      <c r="AB63" s="262">
        <v>0.63</v>
      </c>
      <c r="AC63" s="280">
        <v>0</v>
      </c>
      <c r="AD63" s="262">
        <v>0.25</v>
      </c>
      <c r="AE63" s="280">
        <v>0</v>
      </c>
      <c r="AF63" s="281">
        <v>0</v>
      </c>
      <c r="AG63" s="279">
        <v>0</v>
      </c>
      <c r="AH63" s="276">
        <f t="shared" si="11"/>
        <v>1.373</v>
      </c>
      <c r="AI63" s="276">
        <f t="shared" si="9"/>
        <v>0.63</v>
      </c>
      <c r="AJ63" s="280">
        <v>0</v>
      </c>
      <c r="AK63" s="276">
        <f t="shared" si="10"/>
        <v>0.25</v>
      </c>
      <c r="AL63" s="280">
        <v>0</v>
      </c>
      <c r="AM63" s="281">
        <v>0</v>
      </c>
    </row>
    <row r="64" spans="1:39" s="272" customFormat="1" ht="105">
      <c r="A64" s="273" t="s">
        <v>98</v>
      </c>
      <c r="B64" s="278" t="s">
        <v>309</v>
      </c>
      <c r="C64" s="183" t="s">
        <v>383</v>
      </c>
      <c r="D64" s="139">
        <v>1.2469999999999999</v>
      </c>
      <c r="E64" s="279">
        <v>0</v>
      </c>
      <c r="F64" s="280">
        <v>0</v>
      </c>
      <c r="G64" s="280">
        <v>0</v>
      </c>
      <c r="H64" s="280">
        <v>0</v>
      </c>
      <c r="I64" s="284">
        <v>0</v>
      </c>
      <c r="J64" s="280">
        <v>0</v>
      </c>
      <c r="K64" s="281">
        <v>0</v>
      </c>
      <c r="L64" s="282">
        <v>0</v>
      </c>
      <c r="M64" s="280">
        <v>0</v>
      </c>
      <c r="N64" s="280">
        <v>0</v>
      </c>
      <c r="O64" s="280">
        <v>0</v>
      </c>
      <c r="P64" s="284">
        <v>0</v>
      </c>
      <c r="Q64" s="280">
        <v>0</v>
      </c>
      <c r="R64" s="281">
        <v>0</v>
      </c>
      <c r="S64" s="279">
        <v>0</v>
      </c>
      <c r="T64" s="280">
        <v>0</v>
      </c>
      <c r="U64" s="280">
        <v>0</v>
      </c>
      <c r="V64" s="280">
        <v>0</v>
      </c>
      <c r="W64" s="284">
        <v>0</v>
      </c>
      <c r="X64" s="280">
        <v>0</v>
      </c>
      <c r="Y64" s="281">
        <v>0</v>
      </c>
      <c r="Z64" s="279">
        <v>0</v>
      </c>
      <c r="AA64" s="123">
        <v>1.2469999999999999</v>
      </c>
      <c r="AB64" s="262">
        <v>0.4</v>
      </c>
      <c r="AC64" s="280">
        <v>0</v>
      </c>
      <c r="AD64" s="125">
        <v>0.31</v>
      </c>
      <c r="AE64" s="280">
        <v>0</v>
      </c>
      <c r="AF64" s="281">
        <v>0</v>
      </c>
      <c r="AG64" s="279">
        <v>0</v>
      </c>
      <c r="AH64" s="276">
        <f t="shared" si="11"/>
        <v>1.2469999999999999</v>
      </c>
      <c r="AI64" s="276">
        <f t="shared" si="9"/>
        <v>0.4</v>
      </c>
      <c r="AJ64" s="280">
        <v>0</v>
      </c>
      <c r="AK64" s="276">
        <f t="shared" si="10"/>
        <v>0.31</v>
      </c>
      <c r="AL64" s="280">
        <v>0</v>
      </c>
      <c r="AM64" s="281">
        <v>0</v>
      </c>
    </row>
    <row r="65" spans="1:39" s="272" customFormat="1" ht="105">
      <c r="A65" s="273" t="s">
        <v>98</v>
      </c>
      <c r="B65" s="278" t="s">
        <v>310</v>
      </c>
      <c r="C65" s="183" t="s">
        <v>384</v>
      </c>
      <c r="D65" s="139">
        <v>1.2469999999999999</v>
      </c>
      <c r="E65" s="279">
        <v>0</v>
      </c>
      <c r="F65" s="280">
        <v>0</v>
      </c>
      <c r="G65" s="280">
        <v>0</v>
      </c>
      <c r="H65" s="280">
        <v>0</v>
      </c>
      <c r="I65" s="284">
        <v>0</v>
      </c>
      <c r="J65" s="280">
        <v>0</v>
      </c>
      <c r="K65" s="281">
        <v>0</v>
      </c>
      <c r="L65" s="282">
        <v>0</v>
      </c>
      <c r="M65" s="280">
        <v>0</v>
      </c>
      <c r="N65" s="280">
        <v>0</v>
      </c>
      <c r="O65" s="280">
        <v>0</v>
      </c>
      <c r="P65" s="284">
        <v>0</v>
      </c>
      <c r="Q65" s="280">
        <v>0</v>
      </c>
      <c r="R65" s="281">
        <v>0</v>
      </c>
      <c r="S65" s="279">
        <v>0</v>
      </c>
      <c r="T65" s="280">
        <v>0</v>
      </c>
      <c r="U65" s="280">
        <v>0</v>
      </c>
      <c r="V65" s="280">
        <v>0</v>
      </c>
      <c r="W65" s="284">
        <v>0</v>
      </c>
      <c r="X65" s="280">
        <v>0</v>
      </c>
      <c r="Y65" s="281">
        <v>0</v>
      </c>
      <c r="Z65" s="279">
        <v>0</v>
      </c>
      <c r="AA65" s="123">
        <v>1.2469999999999999</v>
      </c>
      <c r="AB65" s="262">
        <v>0.4</v>
      </c>
      <c r="AC65" s="280">
        <v>0</v>
      </c>
      <c r="AD65" s="262">
        <v>0.25</v>
      </c>
      <c r="AE65" s="280">
        <v>0</v>
      </c>
      <c r="AF65" s="281">
        <v>0</v>
      </c>
      <c r="AG65" s="279">
        <v>0</v>
      </c>
      <c r="AH65" s="276">
        <f t="shared" si="11"/>
        <v>1.2469999999999999</v>
      </c>
      <c r="AI65" s="276">
        <f t="shared" si="9"/>
        <v>0.4</v>
      </c>
      <c r="AJ65" s="280">
        <v>0</v>
      </c>
      <c r="AK65" s="276">
        <f t="shared" si="10"/>
        <v>0.25</v>
      </c>
      <c r="AL65" s="280">
        <v>0</v>
      </c>
      <c r="AM65" s="281">
        <v>0</v>
      </c>
    </row>
    <row r="66" spans="1:39" s="272" customFormat="1" ht="105">
      <c r="A66" s="273" t="s">
        <v>98</v>
      </c>
      <c r="B66" s="278" t="s">
        <v>311</v>
      </c>
      <c r="C66" s="183" t="s">
        <v>385</v>
      </c>
      <c r="D66" s="139">
        <v>1.185</v>
      </c>
      <c r="E66" s="279">
        <v>0</v>
      </c>
      <c r="F66" s="280">
        <v>0</v>
      </c>
      <c r="G66" s="280">
        <v>0</v>
      </c>
      <c r="H66" s="280">
        <v>0</v>
      </c>
      <c r="I66" s="284">
        <v>0</v>
      </c>
      <c r="J66" s="280">
        <v>0</v>
      </c>
      <c r="K66" s="281">
        <v>0</v>
      </c>
      <c r="L66" s="282">
        <v>0</v>
      </c>
      <c r="M66" s="280">
        <v>0</v>
      </c>
      <c r="N66" s="280">
        <v>0</v>
      </c>
      <c r="O66" s="280">
        <v>0</v>
      </c>
      <c r="P66" s="284">
        <v>0</v>
      </c>
      <c r="Q66" s="280">
        <v>0</v>
      </c>
      <c r="R66" s="281">
        <v>0</v>
      </c>
      <c r="S66" s="279">
        <v>0</v>
      </c>
      <c r="T66" s="280">
        <v>0</v>
      </c>
      <c r="U66" s="280">
        <v>0</v>
      </c>
      <c r="V66" s="280">
        <v>0</v>
      </c>
      <c r="W66" s="284">
        <v>0</v>
      </c>
      <c r="X66" s="280">
        <v>0</v>
      </c>
      <c r="Y66" s="281">
        <v>0</v>
      </c>
      <c r="Z66" s="279">
        <v>0</v>
      </c>
      <c r="AA66" s="123">
        <v>1.185</v>
      </c>
      <c r="AB66" s="262">
        <v>0.16</v>
      </c>
      <c r="AC66" s="280">
        <v>0</v>
      </c>
      <c r="AD66" s="125">
        <v>0.31</v>
      </c>
      <c r="AE66" s="280">
        <v>0</v>
      </c>
      <c r="AF66" s="281">
        <v>0</v>
      </c>
      <c r="AG66" s="279">
        <v>0</v>
      </c>
      <c r="AH66" s="276">
        <f t="shared" si="11"/>
        <v>1.185</v>
      </c>
      <c r="AI66" s="276">
        <f t="shared" si="9"/>
        <v>0.16</v>
      </c>
      <c r="AJ66" s="280">
        <v>0</v>
      </c>
      <c r="AK66" s="276">
        <f t="shared" si="10"/>
        <v>0.31</v>
      </c>
      <c r="AL66" s="280">
        <v>0</v>
      </c>
      <c r="AM66" s="281">
        <v>0</v>
      </c>
    </row>
    <row r="67" spans="1:39" s="272" customFormat="1" ht="120">
      <c r="A67" s="273" t="s">
        <v>98</v>
      </c>
      <c r="B67" s="278" t="s">
        <v>312</v>
      </c>
      <c r="C67" s="183" t="s">
        <v>386</v>
      </c>
      <c r="D67" s="139">
        <v>1.185</v>
      </c>
      <c r="E67" s="279">
        <v>0</v>
      </c>
      <c r="F67" s="280">
        <v>0</v>
      </c>
      <c r="G67" s="280">
        <v>0</v>
      </c>
      <c r="H67" s="280">
        <v>0</v>
      </c>
      <c r="I67" s="284">
        <v>0</v>
      </c>
      <c r="J67" s="280">
        <v>0</v>
      </c>
      <c r="K67" s="281">
        <v>0</v>
      </c>
      <c r="L67" s="282">
        <v>0</v>
      </c>
      <c r="M67" s="280">
        <v>0</v>
      </c>
      <c r="N67" s="280">
        <v>0</v>
      </c>
      <c r="O67" s="280">
        <v>0</v>
      </c>
      <c r="P67" s="284">
        <v>0</v>
      </c>
      <c r="Q67" s="280">
        <v>0</v>
      </c>
      <c r="R67" s="281">
        <v>0</v>
      </c>
      <c r="S67" s="279">
        <v>0</v>
      </c>
      <c r="T67" s="280">
        <v>0</v>
      </c>
      <c r="U67" s="280">
        <v>0</v>
      </c>
      <c r="V67" s="280">
        <v>0</v>
      </c>
      <c r="W67" s="284">
        <v>0</v>
      </c>
      <c r="X67" s="280">
        <v>0</v>
      </c>
      <c r="Y67" s="281">
        <v>0</v>
      </c>
      <c r="Z67" s="279">
        <v>0</v>
      </c>
      <c r="AA67" s="123">
        <v>1.185</v>
      </c>
      <c r="AB67" s="262">
        <v>0.16</v>
      </c>
      <c r="AC67" s="280">
        <v>0</v>
      </c>
      <c r="AD67" s="125">
        <v>0.31</v>
      </c>
      <c r="AE67" s="280">
        <v>0</v>
      </c>
      <c r="AF67" s="281">
        <v>0</v>
      </c>
      <c r="AG67" s="279">
        <v>0</v>
      </c>
      <c r="AH67" s="276">
        <f t="shared" si="11"/>
        <v>1.185</v>
      </c>
      <c r="AI67" s="276">
        <f t="shared" si="9"/>
        <v>0.16</v>
      </c>
      <c r="AJ67" s="280">
        <v>0</v>
      </c>
      <c r="AK67" s="276">
        <f t="shared" si="10"/>
        <v>0.31</v>
      </c>
      <c r="AL67" s="280">
        <v>0</v>
      </c>
      <c r="AM67" s="281">
        <v>0</v>
      </c>
    </row>
    <row r="68" spans="1:39" s="272" customFormat="1" ht="120">
      <c r="A68" s="273" t="s">
        <v>98</v>
      </c>
      <c r="B68" s="278" t="s">
        <v>313</v>
      </c>
      <c r="C68" s="183" t="s">
        <v>387</v>
      </c>
      <c r="D68" s="139">
        <v>1.2469999999999999</v>
      </c>
      <c r="E68" s="279">
        <v>0</v>
      </c>
      <c r="F68" s="280">
        <v>0</v>
      </c>
      <c r="G68" s="280">
        <v>0</v>
      </c>
      <c r="H68" s="280">
        <v>0</v>
      </c>
      <c r="I68" s="284">
        <v>0</v>
      </c>
      <c r="J68" s="280">
        <v>0</v>
      </c>
      <c r="K68" s="281">
        <v>0</v>
      </c>
      <c r="L68" s="282">
        <v>0</v>
      </c>
      <c r="M68" s="280">
        <v>0</v>
      </c>
      <c r="N68" s="280">
        <v>0</v>
      </c>
      <c r="O68" s="280">
        <v>0</v>
      </c>
      <c r="P68" s="284">
        <v>0</v>
      </c>
      <c r="Q68" s="280">
        <v>0</v>
      </c>
      <c r="R68" s="281">
        <v>0</v>
      </c>
      <c r="S68" s="279">
        <v>0</v>
      </c>
      <c r="T68" s="280">
        <v>0</v>
      </c>
      <c r="U68" s="280">
        <v>0</v>
      </c>
      <c r="V68" s="280">
        <v>0</v>
      </c>
      <c r="W68" s="284">
        <v>0</v>
      </c>
      <c r="X68" s="280">
        <v>0</v>
      </c>
      <c r="Y68" s="281">
        <v>0</v>
      </c>
      <c r="Z68" s="279">
        <v>0</v>
      </c>
      <c r="AA68" s="123">
        <v>1.2469999999999999</v>
      </c>
      <c r="AB68" s="262">
        <v>0.4</v>
      </c>
      <c r="AC68" s="280">
        <v>0</v>
      </c>
      <c r="AD68" s="262">
        <v>0.25</v>
      </c>
      <c r="AE68" s="280">
        <v>0</v>
      </c>
      <c r="AF68" s="281">
        <v>0</v>
      </c>
      <c r="AG68" s="279">
        <v>0</v>
      </c>
      <c r="AH68" s="276">
        <f t="shared" si="11"/>
        <v>1.2469999999999999</v>
      </c>
      <c r="AI68" s="276">
        <f t="shared" si="9"/>
        <v>0.4</v>
      </c>
      <c r="AJ68" s="280">
        <v>0</v>
      </c>
      <c r="AK68" s="276">
        <f t="shared" si="10"/>
        <v>0.25</v>
      </c>
      <c r="AL68" s="280">
        <v>0</v>
      </c>
      <c r="AM68" s="281">
        <v>0</v>
      </c>
    </row>
    <row r="69" spans="1:39" s="272" customFormat="1" ht="42.75">
      <c r="A69" s="285" t="s">
        <v>333</v>
      </c>
      <c r="B69" s="286" t="s">
        <v>334</v>
      </c>
      <c r="C69" s="190"/>
      <c r="D69" s="139">
        <v>16.097</v>
      </c>
      <c r="E69" s="206">
        <f>E70</f>
        <v>0</v>
      </c>
      <c r="F69" s="184">
        <f>F70</f>
        <v>16.097</v>
      </c>
      <c r="G69" s="184">
        <f>G70</f>
        <v>2.0500000000000003</v>
      </c>
      <c r="H69" s="184">
        <f>H70</f>
        <v>0</v>
      </c>
      <c r="I69" s="184">
        <f>I70</f>
        <v>7.219999999999999</v>
      </c>
      <c r="J69" s="184">
        <f aca="true" t="shared" si="12" ref="J69:AI69">J70</f>
        <v>0</v>
      </c>
      <c r="K69" s="186">
        <f t="shared" si="12"/>
        <v>0</v>
      </c>
      <c r="L69" s="287">
        <f t="shared" si="12"/>
        <v>0</v>
      </c>
      <c r="M69" s="184">
        <f t="shared" si="12"/>
        <v>0</v>
      </c>
      <c r="N69" s="184">
        <f t="shared" si="12"/>
        <v>0</v>
      </c>
      <c r="O69" s="184">
        <f t="shared" si="12"/>
        <v>0</v>
      </c>
      <c r="P69" s="184">
        <f t="shared" si="12"/>
        <v>0</v>
      </c>
      <c r="Q69" s="184">
        <f t="shared" si="12"/>
        <v>0</v>
      </c>
      <c r="R69" s="184">
        <f t="shared" si="12"/>
        <v>0</v>
      </c>
      <c r="S69" s="206">
        <f t="shared" si="12"/>
        <v>0</v>
      </c>
      <c r="T69" s="184">
        <f t="shared" si="12"/>
        <v>0</v>
      </c>
      <c r="U69" s="184">
        <f t="shared" si="12"/>
        <v>0</v>
      </c>
      <c r="V69" s="184">
        <f t="shared" si="12"/>
        <v>0</v>
      </c>
      <c r="W69" s="184">
        <f t="shared" si="12"/>
        <v>0</v>
      </c>
      <c r="X69" s="184">
        <f t="shared" si="12"/>
        <v>0</v>
      </c>
      <c r="Y69" s="186">
        <f t="shared" si="12"/>
        <v>0</v>
      </c>
      <c r="Z69" s="206">
        <f t="shared" si="12"/>
        <v>0</v>
      </c>
      <c r="AA69" s="184">
        <f t="shared" si="12"/>
        <v>0</v>
      </c>
      <c r="AB69" s="184">
        <f t="shared" si="12"/>
        <v>0</v>
      </c>
      <c r="AC69" s="184">
        <f t="shared" si="12"/>
        <v>0</v>
      </c>
      <c r="AD69" s="184">
        <f t="shared" si="12"/>
        <v>0</v>
      </c>
      <c r="AE69" s="184">
        <f t="shared" si="12"/>
        <v>0</v>
      </c>
      <c r="AF69" s="186">
        <f t="shared" si="12"/>
        <v>0</v>
      </c>
      <c r="AG69" s="206">
        <f t="shared" si="12"/>
        <v>0</v>
      </c>
      <c r="AH69" s="184">
        <f t="shared" si="12"/>
        <v>16.097</v>
      </c>
      <c r="AI69" s="184">
        <f t="shared" si="12"/>
        <v>2.0500000000000003</v>
      </c>
      <c r="AJ69" s="184">
        <f>AJ70</f>
        <v>0</v>
      </c>
      <c r="AK69" s="184">
        <f>AK70</f>
        <v>7.219999999999999</v>
      </c>
      <c r="AL69" s="184">
        <f>AL70</f>
        <v>0</v>
      </c>
      <c r="AM69" s="186">
        <f>AM70</f>
        <v>0</v>
      </c>
    </row>
    <row r="70" spans="1:39" s="272" customFormat="1" ht="43.5">
      <c r="A70" s="268" t="s">
        <v>332</v>
      </c>
      <c r="B70" s="288" t="s">
        <v>331</v>
      </c>
      <c r="C70" s="183"/>
      <c r="D70" s="139">
        <v>16.097</v>
      </c>
      <c r="E70" s="206">
        <f>E71+E72+E73+E74+E75+E76+E77+E78+E79+E80+E81+E82+E83</f>
        <v>0</v>
      </c>
      <c r="F70" s="184">
        <f>F71+F72+F73+F74+F75+F76+F77+F78+F79+F80+F81+F82+F83</f>
        <v>16.097</v>
      </c>
      <c r="G70" s="184">
        <f>G71+G72+G73+G74+G75+G76+G77+G78+G79+G80+G81+G82+G83</f>
        <v>2.0500000000000003</v>
      </c>
      <c r="H70" s="184">
        <f>H71+H72+H73+H74+H75+H76+H77+H78+H79+H80+H81+H82+H83</f>
        <v>0</v>
      </c>
      <c r="I70" s="184">
        <f>I71+I72+I73+I74+I75+I76+I77+I78+I79+I80+I81+I82+I83</f>
        <v>7.219999999999999</v>
      </c>
      <c r="J70" s="184">
        <f aca="true" t="shared" si="13" ref="J70:AI70">J71+J72+J73+J74+J75+J76+J77+J78+J79+J80+J81+J82+J83</f>
        <v>0</v>
      </c>
      <c r="K70" s="186">
        <f t="shared" si="13"/>
        <v>0</v>
      </c>
      <c r="L70" s="287">
        <f t="shared" si="13"/>
        <v>0</v>
      </c>
      <c r="M70" s="184">
        <f t="shared" si="13"/>
        <v>0</v>
      </c>
      <c r="N70" s="184">
        <f t="shared" si="13"/>
        <v>0</v>
      </c>
      <c r="O70" s="184">
        <f t="shared" si="13"/>
        <v>0</v>
      </c>
      <c r="P70" s="184">
        <f t="shared" si="13"/>
        <v>0</v>
      </c>
      <c r="Q70" s="184">
        <f t="shared" si="13"/>
        <v>0</v>
      </c>
      <c r="R70" s="184">
        <f t="shared" si="13"/>
        <v>0</v>
      </c>
      <c r="S70" s="206">
        <f>S71+S72+S73+S74+S75+S76+S77+S78+S79+S80+S81+S82+S83</f>
        <v>0</v>
      </c>
      <c r="T70" s="184">
        <f t="shared" si="13"/>
        <v>0</v>
      </c>
      <c r="U70" s="184">
        <f t="shared" si="13"/>
        <v>0</v>
      </c>
      <c r="V70" s="184">
        <f t="shared" si="13"/>
        <v>0</v>
      </c>
      <c r="W70" s="184">
        <f t="shared" si="13"/>
        <v>0</v>
      </c>
      <c r="X70" s="184">
        <f t="shared" si="13"/>
        <v>0</v>
      </c>
      <c r="Y70" s="186">
        <f t="shared" si="13"/>
        <v>0</v>
      </c>
      <c r="Z70" s="206">
        <f t="shared" si="13"/>
        <v>0</v>
      </c>
      <c r="AA70" s="184">
        <f t="shared" si="13"/>
        <v>0</v>
      </c>
      <c r="AB70" s="184">
        <f t="shared" si="13"/>
        <v>0</v>
      </c>
      <c r="AC70" s="184">
        <f t="shared" si="13"/>
        <v>0</v>
      </c>
      <c r="AD70" s="184">
        <f t="shared" si="13"/>
        <v>0</v>
      </c>
      <c r="AE70" s="184">
        <f t="shared" si="13"/>
        <v>0</v>
      </c>
      <c r="AF70" s="186">
        <f t="shared" si="13"/>
        <v>0</v>
      </c>
      <c r="AG70" s="206">
        <f t="shared" si="13"/>
        <v>0</v>
      </c>
      <c r="AH70" s="184">
        <f t="shared" si="13"/>
        <v>16.097</v>
      </c>
      <c r="AI70" s="184">
        <f t="shared" si="13"/>
        <v>2.0500000000000003</v>
      </c>
      <c r="AJ70" s="184">
        <f>AJ71+AJ72+AJ73+AJ74+AJ75+AJ76+AJ77+AJ78+AJ79+AJ80+AJ81+AJ82+AJ83</f>
        <v>0</v>
      </c>
      <c r="AK70" s="184">
        <f>AK71+AK72+AK73+AK74+AK75+AK76+AK77+AK78+AK79+AK80+AK81+AK82+AK83</f>
        <v>7.219999999999999</v>
      </c>
      <c r="AL70" s="184">
        <f>AL71+AL72+AL73+AL74+AL75+AL76+AL77+AL78+AL79+AL80+AL81+AL82+AL83</f>
        <v>0</v>
      </c>
      <c r="AM70" s="186">
        <f>AM71+AM72+AM73+AM74+AM75+AM76+AM77+AM78+AM79+AM80+AM81+AM82+AM83</f>
        <v>0</v>
      </c>
    </row>
    <row r="71" spans="1:39" s="272" customFormat="1" ht="105">
      <c r="A71" s="289" t="s">
        <v>332</v>
      </c>
      <c r="B71" s="278" t="s">
        <v>337</v>
      </c>
      <c r="C71" s="183" t="s">
        <v>388</v>
      </c>
      <c r="D71" s="139">
        <v>1.192</v>
      </c>
      <c r="E71" s="208">
        <v>0</v>
      </c>
      <c r="F71" s="123">
        <v>1.192</v>
      </c>
      <c r="G71" s="245">
        <v>0.1</v>
      </c>
      <c r="H71" s="125">
        <v>0</v>
      </c>
      <c r="I71" s="125">
        <v>0.57</v>
      </c>
      <c r="J71" s="125">
        <v>0</v>
      </c>
      <c r="K71" s="192">
        <v>0</v>
      </c>
      <c r="L71" s="270">
        <v>0</v>
      </c>
      <c r="M71" s="125">
        <v>0</v>
      </c>
      <c r="N71" s="125">
        <v>0</v>
      </c>
      <c r="O71" s="125">
        <v>0</v>
      </c>
      <c r="P71" s="125">
        <v>0</v>
      </c>
      <c r="Q71" s="125">
        <v>0</v>
      </c>
      <c r="R71" s="192">
        <v>0</v>
      </c>
      <c r="S71" s="208">
        <v>0</v>
      </c>
      <c r="T71" s="125">
        <v>0</v>
      </c>
      <c r="U71" s="125">
        <v>0</v>
      </c>
      <c r="V71" s="125">
        <v>0</v>
      </c>
      <c r="W71" s="125">
        <v>0</v>
      </c>
      <c r="X71" s="125">
        <v>0</v>
      </c>
      <c r="Y71" s="192">
        <v>0</v>
      </c>
      <c r="Z71" s="208">
        <v>0</v>
      </c>
      <c r="AA71" s="125">
        <v>0</v>
      </c>
      <c r="AB71" s="125">
        <v>0</v>
      </c>
      <c r="AC71" s="125">
        <v>0</v>
      </c>
      <c r="AD71" s="125">
        <v>0</v>
      </c>
      <c r="AE71" s="125">
        <v>0</v>
      </c>
      <c r="AF71" s="192">
        <v>0</v>
      </c>
      <c r="AG71" s="208">
        <v>0</v>
      </c>
      <c r="AH71" s="276">
        <f t="shared" si="11"/>
        <v>1.192</v>
      </c>
      <c r="AI71" s="276">
        <f t="shared" si="9"/>
        <v>0.1</v>
      </c>
      <c r="AJ71" s="125">
        <v>0</v>
      </c>
      <c r="AK71" s="276">
        <f t="shared" si="10"/>
        <v>0.57</v>
      </c>
      <c r="AL71" s="125">
        <v>0</v>
      </c>
      <c r="AM71" s="192">
        <v>0</v>
      </c>
    </row>
    <row r="72" spans="1:39" s="272" customFormat="1" ht="90">
      <c r="A72" s="289" t="s">
        <v>332</v>
      </c>
      <c r="B72" s="278" t="s">
        <v>321</v>
      </c>
      <c r="C72" s="183" t="s">
        <v>389</v>
      </c>
      <c r="D72" s="139">
        <v>0.853</v>
      </c>
      <c r="E72" s="208">
        <v>0</v>
      </c>
      <c r="F72" s="123">
        <v>0.853</v>
      </c>
      <c r="G72" s="124">
        <v>0.1</v>
      </c>
      <c r="H72" s="125">
        <v>0</v>
      </c>
      <c r="I72" s="125">
        <v>0.15</v>
      </c>
      <c r="J72" s="125">
        <v>0</v>
      </c>
      <c r="K72" s="192">
        <v>0</v>
      </c>
      <c r="L72" s="270">
        <v>0</v>
      </c>
      <c r="M72" s="125">
        <v>0</v>
      </c>
      <c r="N72" s="125">
        <v>0</v>
      </c>
      <c r="O72" s="125">
        <v>0</v>
      </c>
      <c r="P72" s="125">
        <v>0</v>
      </c>
      <c r="Q72" s="125">
        <v>0</v>
      </c>
      <c r="R72" s="192">
        <v>0</v>
      </c>
      <c r="S72" s="208">
        <v>0</v>
      </c>
      <c r="T72" s="125">
        <v>0</v>
      </c>
      <c r="U72" s="125">
        <v>0</v>
      </c>
      <c r="V72" s="125">
        <v>0</v>
      </c>
      <c r="W72" s="125">
        <v>0</v>
      </c>
      <c r="X72" s="125">
        <v>0</v>
      </c>
      <c r="Y72" s="192">
        <v>0</v>
      </c>
      <c r="Z72" s="208">
        <v>0</v>
      </c>
      <c r="AA72" s="125">
        <v>0</v>
      </c>
      <c r="AB72" s="125">
        <v>0</v>
      </c>
      <c r="AC72" s="125">
        <v>0</v>
      </c>
      <c r="AD72" s="125">
        <v>0</v>
      </c>
      <c r="AE72" s="125">
        <v>0</v>
      </c>
      <c r="AF72" s="192">
        <v>0</v>
      </c>
      <c r="AG72" s="208">
        <v>0</v>
      </c>
      <c r="AH72" s="276">
        <f t="shared" si="11"/>
        <v>0.853</v>
      </c>
      <c r="AI72" s="276">
        <f t="shared" si="9"/>
        <v>0.1</v>
      </c>
      <c r="AJ72" s="125">
        <v>0</v>
      </c>
      <c r="AK72" s="276">
        <f t="shared" si="10"/>
        <v>0.15</v>
      </c>
      <c r="AL72" s="125">
        <v>0</v>
      </c>
      <c r="AM72" s="192">
        <v>0</v>
      </c>
    </row>
    <row r="73" spans="1:39" s="272" customFormat="1" ht="105">
      <c r="A73" s="289" t="s">
        <v>332</v>
      </c>
      <c r="B73" s="278" t="s">
        <v>322</v>
      </c>
      <c r="C73" s="183" t="s">
        <v>390</v>
      </c>
      <c r="D73" s="139">
        <v>1.379</v>
      </c>
      <c r="E73" s="208">
        <v>0</v>
      </c>
      <c r="F73" s="123">
        <v>1.379</v>
      </c>
      <c r="G73" s="124">
        <v>0.1</v>
      </c>
      <c r="H73" s="125">
        <v>0</v>
      </c>
      <c r="I73" s="125">
        <v>0.87</v>
      </c>
      <c r="J73" s="125">
        <v>0</v>
      </c>
      <c r="K73" s="192">
        <v>0</v>
      </c>
      <c r="L73" s="270">
        <v>0</v>
      </c>
      <c r="M73" s="125">
        <v>0</v>
      </c>
      <c r="N73" s="125">
        <v>0</v>
      </c>
      <c r="O73" s="125">
        <v>0</v>
      </c>
      <c r="P73" s="125">
        <v>0</v>
      </c>
      <c r="Q73" s="125">
        <v>0</v>
      </c>
      <c r="R73" s="192">
        <v>0</v>
      </c>
      <c r="S73" s="208">
        <v>0</v>
      </c>
      <c r="T73" s="125">
        <v>0</v>
      </c>
      <c r="U73" s="125">
        <v>0</v>
      </c>
      <c r="V73" s="125">
        <v>0</v>
      </c>
      <c r="W73" s="125">
        <v>0</v>
      </c>
      <c r="X73" s="125">
        <v>0</v>
      </c>
      <c r="Y73" s="192">
        <v>0</v>
      </c>
      <c r="Z73" s="208">
        <v>0</v>
      </c>
      <c r="AA73" s="125">
        <v>0</v>
      </c>
      <c r="AB73" s="125">
        <v>0</v>
      </c>
      <c r="AC73" s="125">
        <v>0</v>
      </c>
      <c r="AD73" s="125">
        <v>0</v>
      </c>
      <c r="AE73" s="125">
        <v>0</v>
      </c>
      <c r="AF73" s="192">
        <v>0</v>
      </c>
      <c r="AG73" s="208">
        <v>0</v>
      </c>
      <c r="AH73" s="276">
        <f t="shared" si="11"/>
        <v>1.379</v>
      </c>
      <c r="AI73" s="276">
        <f t="shared" si="9"/>
        <v>0.1</v>
      </c>
      <c r="AJ73" s="125">
        <v>0</v>
      </c>
      <c r="AK73" s="276">
        <f t="shared" si="10"/>
        <v>0.87</v>
      </c>
      <c r="AL73" s="125">
        <v>0</v>
      </c>
      <c r="AM73" s="192">
        <v>0</v>
      </c>
    </row>
    <row r="74" spans="1:39" s="272" customFormat="1" ht="60">
      <c r="A74" s="289" t="s">
        <v>332</v>
      </c>
      <c r="B74" s="290" t="s">
        <v>323</v>
      </c>
      <c r="C74" s="183" t="s">
        <v>391</v>
      </c>
      <c r="D74" s="139">
        <v>0.756</v>
      </c>
      <c r="E74" s="208">
        <v>0</v>
      </c>
      <c r="F74" s="123">
        <v>0.756</v>
      </c>
      <c r="G74" s="124">
        <v>0.1</v>
      </c>
      <c r="H74" s="125">
        <v>0</v>
      </c>
      <c r="I74" s="125">
        <v>0.04</v>
      </c>
      <c r="J74" s="125">
        <v>0</v>
      </c>
      <c r="K74" s="192">
        <v>0</v>
      </c>
      <c r="L74" s="270">
        <v>0</v>
      </c>
      <c r="M74" s="125">
        <v>0</v>
      </c>
      <c r="N74" s="125">
        <v>0</v>
      </c>
      <c r="O74" s="125">
        <v>0</v>
      </c>
      <c r="P74" s="125">
        <v>0</v>
      </c>
      <c r="Q74" s="125">
        <v>0</v>
      </c>
      <c r="R74" s="192">
        <v>0</v>
      </c>
      <c r="S74" s="208">
        <v>0</v>
      </c>
      <c r="T74" s="125">
        <v>0</v>
      </c>
      <c r="U74" s="125">
        <v>0</v>
      </c>
      <c r="V74" s="125">
        <v>0</v>
      </c>
      <c r="W74" s="125">
        <v>0</v>
      </c>
      <c r="X74" s="125">
        <v>0</v>
      </c>
      <c r="Y74" s="192">
        <v>0</v>
      </c>
      <c r="Z74" s="208">
        <v>0</v>
      </c>
      <c r="AA74" s="125">
        <v>0</v>
      </c>
      <c r="AB74" s="125">
        <v>0</v>
      </c>
      <c r="AC74" s="125">
        <v>0</v>
      </c>
      <c r="AD74" s="125">
        <v>0</v>
      </c>
      <c r="AE74" s="125">
        <v>0</v>
      </c>
      <c r="AF74" s="192">
        <v>0</v>
      </c>
      <c r="AG74" s="208">
        <v>0</v>
      </c>
      <c r="AH74" s="276">
        <f t="shared" si="11"/>
        <v>0.756</v>
      </c>
      <c r="AI74" s="276">
        <f t="shared" si="9"/>
        <v>0.1</v>
      </c>
      <c r="AJ74" s="125">
        <v>0</v>
      </c>
      <c r="AK74" s="276">
        <f t="shared" si="10"/>
        <v>0.04</v>
      </c>
      <c r="AL74" s="125">
        <v>0</v>
      </c>
      <c r="AM74" s="192">
        <v>0</v>
      </c>
    </row>
    <row r="75" spans="1:39" s="272" customFormat="1" ht="60">
      <c r="A75" s="289" t="s">
        <v>332</v>
      </c>
      <c r="B75" s="290" t="s">
        <v>324</v>
      </c>
      <c r="C75" s="183" t="s">
        <v>392</v>
      </c>
      <c r="D75" s="139">
        <v>1.0010000000000001</v>
      </c>
      <c r="E75" s="208">
        <v>0</v>
      </c>
      <c r="F75" s="123">
        <v>1.0010000000000001</v>
      </c>
      <c r="G75" s="124">
        <v>0.4</v>
      </c>
      <c r="H75" s="125">
        <v>0</v>
      </c>
      <c r="I75" s="125">
        <v>0.13</v>
      </c>
      <c r="J75" s="125">
        <v>0</v>
      </c>
      <c r="K75" s="192">
        <v>0</v>
      </c>
      <c r="L75" s="270">
        <v>0</v>
      </c>
      <c r="M75" s="125">
        <v>0</v>
      </c>
      <c r="N75" s="125">
        <v>0</v>
      </c>
      <c r="O75" s="125">
        <v>0</v>
      </c>
      <c r="P75" s="125">
        <v>0</v>
      </c>
      <c r="Q75" s="125">
        <v>0</v>
      </c>
      <c r="R75" s="192">
        <v>0</v>
      </c>
      <c r="S75" s="208">
        <v>0</v>
      </c>
      <c r="T75" s="125">
        <v>0</v>
      </c>
      <c r="U75" s="125">
        <v>0</v>
      </c>
      <c r="V75" s="125">
        <v>0</v>
      </c>
      <c r="W75" s="125">
        <v>0</v>
      </c>
      <c r="X75" s="125">
        <v>0</v>
      </c>
      <c r="Y75" s="192">
        <v>0</v>
      </c>
      <c r="Z75" s="208">
        <v>0</v>
      </c>
      <c r="AA75" s="125">
        <v>0</v>
      </c>
      <c r="AB75" s="125">
        <v>0</v>
      </c>
      <c r="AC75" s="125">
        <v>0</v>
      </c>
      <c r="AD75" s="125">
        <v>0</v>
      </c>
      <c r="AE75" s="125">
        <v>0</v>
      </c>
      <c r="AF75" s="192">
        <v>0</v>
      </c>
      <c r="AG75" s="208">
        <v>0</v>
      </c>
      <c r="AH75" s="276">
        <f t="shared" si="11"/>
        <v>1.0010000000000001</v>
      </c>
      <c r="AI75" s="276">
        <f t="shared" si="9"/>
        <v>0.4</v>
      </c>
      <c r="AJ75" s="125">
        <v>0</v>
      </c>
      <c r="AK75" s="276">
        <f t="shared" si="10"/>
        <v>0.13</v>
      </c>
      <c r="AL75" s="125">
        <v>0</v>
      </c>
      <c r="AM75" s="192">
        <v>0</v>
      </c>
    </row>
    <row r="76" spans="1:39" s="272" customFormat="1" ht="60">
      <c r="A76" s="289" t="s">
        <v>332</v>
      </c>
      <c r="B76" s="290" t="s">
        <v>325</v>
      </c>
      <c r="C76" s="183" t="s">
        <v>393</v>
      </c>
      <c r="D76" s="139">
        <v>0.954</v>
      </c>
      <c r="E76" s="208">
        <v>0</v>
      </c>
      <c r="F76" s="123">
        <v>0.954</v>
      </c>
      <c r="G76" s="124">
        <v>0.25</v>
      </c>
      <c r="H76" s="125">
        <v>0</v>
      </c>
      <c r="I76" s="125">
        <v>0.16</v>
      </c>
      <c r="J76" s="125">
        <v>0</v>
      </c>
      <c r="K76" s="192">
        <v>0</v>
      </c>
      <c r="L76" s="270">
        <v>0</v>
      </c>
      <c r="M76" s="125">
        <v>0</v>
      </c>
      <c r="N76" s="125">
        <v>0</v>
      </c>
      <c r="O76" s="125">
        <v>0</v>
      </c>
      <c r="P76" s="125">
        <v>0</v>
      </c>
      <c r="Q76" s="125">
        <v>0</v>
      </c>
      <c r="R76" s="192">
        <v>0</v>
      </c>
      <c r="S76" s="208">
        <v>0</v>
      </c>
      <c r="T76" s="125">
        <v>0</v>
      </c>
      <c r="U76" s="125">
        <v>0</v>
      </c>
      <c r="V76" s="125">
        <v>0</v>
      </c>
      <c r="W76" s="125">
        <v>0</v>
      </c>
      <c r="X76" s="125">
        <v>0</v>
      </c>
      <c r="Y76" s="192">
        <v>0</v>
      </c>
      <c r="Z76" s="208">
        <v>0</v>
      </c>
      <c r="AA76" s="125">
        <v>0</v>
      </c>
      <c r="AB76" s="125">
        <v>0</v>
      </c>
      <c r="AC76" s="125">
        <v>0</v>
      </c>
      <c r="AD76" s="125">
        <v>0</v>
      </c>
      <c r="AE76" s="125">
        <v>0</v>
      </c>
      <c r="AF76" s="192">
        <v>0</v>
      </c>
      <c r="AG76" s="208">
        <v>0</v>
      </c>
      <c r="AH76" s="276">
        <f t="shared" si="11"/>
        <v>0.954</v>
      </c>
      <c r="AI76" s="276">
        <f t="shared" si="9"/>
        <v>0.25</v>
      </c>
      <c r="AJ76" s="125">
        <v>0</v>
      </c>
      <c r="AK76" s="276">
        <f t="shared" si="10"/>
        <v>0.16</v>
      </c>
      <c r="AL76" s="125">
        <v>0</v>
      </c>
      <c r="AM76" s="192">
        <v>0</v>
      </c>
    </row>
    <row r="77" spans="1:39" s="272" customFormat="1" ht="120">
      <c r="A77" s="289" t="s">
        <v>332</v>
      </c>
      <c r="B77" s="290" t="s">
        <v>326</v>
      </c>
      <c r="C77" s="183" t="s">
        <v>394</v>
      </c>
      <c r="D77" s="139">
        <v>1.322</v>
      </c>
      <c r="E77" s="208">
        <v>0</v>
      </c>
      <c r="F77" s="123">
        <v>1.322</v>
      </c>
      <c r="G77" s="124">
        <v>0.25</v>
      </c>
      <c r="H77" s="125">
        <v>0</v>
      </c>
      <c r="I77" s="125">
        <v>0.51</v>
      </c>
      <c r="J77" s="125">
        <v>0</v>
      </c>
      <c r="K77" s="192">
        <v>0</v>
      </c>
      <c r="L77" s="270">
        <v>0</v>
      </c>
      <c r="M77" s="125">
        <v>0</v>
      </c>
      <c r="N77" s="125">
        <v>0</v>
      </c>
      <c r="O77" s="125">
        <v>0</v>
      </c>
      <c r="P77" s="125">
        <v>0</v>
      </c>
      <c r="Q77" s="125">
        <v>0</v>
      </c>
      <c r="R77" s="192">
        <v>0</v>
      </c>
      <c r="S77" s="208">
        <v>0</v>
      </c>
      <c r="T77" s="125">
        <v>0</v>
      </c>
      <c r="U77" s="125">
        <v>0</v>
      </c>
      <c r="V77" s="125">
        <v>0</v>
      </c>
      <c r="W77" s="125">
        <v>0</v>
      </c>
      <c r="X77" s="125">
        <v>0</v>
      </c>
      <c r="Y77" s="192">
        <v>0</v>
      </c>
      <c r="Z77" s="208">
        <v>0</v>
      </c>
      <c r="AA77" s="125">
        <v>0</v>
      </c>
      <c r="AB77" s="125">
        <v>0</v>
      </c>
      <c r="AC77" s="125">
        <v>0</v>
      </c>
      <c r="AD77" s="125">
        <v>0</v>
      </c>
      <c r="AE77" s="125">
        <v>0</v>
      </c>
      <c r="AF77" s="192">
        <v>0</v>
      </c>
      <c r="AG77" s="208">
        <v>0</v>
      </c>
      <c r="AH77" s="276">
        <f t="shared" si="11"/>
        <v>1.322</v>
      </c>
      <c r="AI77" s="276">
        <f t="shared" si="9"/>
        <v>0.25</v>
      </c>
      <c r="AJ77" s="125">
        <v>0</v>
      </c>
      <c r="AK77" s="276">
        <f t="shared" si="10"/>
        <v>0.51</v>
      </c>
      <c r="AL77" s="125">
        <v>0</v>
      </c>
      <c r="AM77" s="192">
        <v>0</v>
      </c>
    </row>
    <row r="78" spans="1:39" s="272" customFormat="1" ht="135">
      <c r="A78" s="289" t="s">
        <v>332</v>
      </c>
      <c r="B78" s="290" t="s">
        <v>327</v>
      </c>
      <c r="C78" s="183" t="s">
        <v>395</v>
      </c>
      <c r="D78" s="139">
        <v>1.314</v>
      </c>
      <c r="E78" s="208">
        <v>0</v>
      </c>
      <c r="F78" s="123">
        <v>1.314</v>
      </c>
      <c r="G78" s="124">
        <v>0.1</v>
      </c>
      <c r="H78" s="125">
        <v>0</v>
      </c>
      <c r="I78" s="125">
        <v>0.73</v>
      </c>
      <c r="J78" s="125">
        <v>0</v>
      </c>
      <c r="K78" s="192">
        <v>0</v>
      </c>
      <c r="L78" s="270">
        <v>0</v>
      </c>
      <c r="M78" s="125">
        <v>0</v>
      </c>
      <c r="N78" s="125">
        <v>0</v>
      </c>
      <c r="O78" s="125">
        <v>0</v>
      </c>
      <c r="P78" s="125">
        <v>0</v>
      </c>
      <c r="Q78" s="125">
        <v>0</v>
      </c>
      <c r="R78" s="192">
        <v>0</v>
      </c>
      <c r="S78" s="208">
        <v>0</v>
      </c>
      <c r="T78" s="125">
        <v>0</v>
      </c>
      <c r="U78" s="125">
        <v>0</v>
      </c>
      <c r="V78" s="125">
        <v>0</v>
      </c>
      <c r="W78" s="125">
        <v>0</v>
      </c>
      <c r="X78" s="125">
        <v>0</v>
      </c>
      <c r="Y78" s="192">
        <v>0</v>
      </c>
      <c r="Z78" s="208">
        <v>0</v>
      </c>
      <c r="AA78" s="125">
        <v>0</v>
      </c>
      <c r="AB78" s="125">
        <v>0</v>
      </c>
      <c r="AC78" s="125">
        <v>0</v>
      </c>
      <c r="AD78" s="125">
        <v>0</v>
      </c>
      <c r="AE78" s="125">
        <v>0</v>
      </c>
      <c r="AF78" s="192">
        <v>0</v>
      </c>
      <c r="AG78" s="208">
        <v>0</v>
      </c>
      <c r="AH78" s="276">
        <f t="shared" si="11"/>
        <v>1.314</v>
      </c>
      <c r="AI78" s="276">
        <f t="shared" si="9"/>
        <v>0.1</v>
      </c>
      <c r="AJ78" s="125">
        <v>0</v>
      </c>
      <c r="AK78" s="276">
        <f t="shared" si="10"/>
        <v>0.73</v>
      </c>
      <c r="AL78" s="125">
        <v>0</v>
      </c>
      <c r="AM78" s="192">
        <v>0</v>
      </c>
    </row>
    <row r="79" spans="1:39" s="272" customFormat="1" ht="120">
      <c r="A79" s="289" t="s">
        <v>332</v>
      </c>
      <c r="B79" s="290" t="s">
        <v>328</v>
      </c>
      <c r="C79" s="183" t="s">
        <v>396</v>
      </c>
      <c r="D79" s="139">
        <v>1.605</v>
      </c>
      <c r="E79" s="208">
        <v>0</v>
      </c>
      <c r="F79" s="123">
        <v>1.605</v>
      </c>
      <c r="G79" s="124">
        <v>0.1</v>
      </c>
      <c r="H79" s="125">
        <v>0</v>
      </c>
      <c r="I79" s="125">
        <v>1.04</v>
      </c>
      <c r="J79" s="125">
        <v>0</v>
      </c>
      <c r="K79" s="192">
        <v>0</v>
      </c>
      <c r="L79" s="270">
        <v>0</v>
      </c>
      <c r="M79" s="125">
        <v>0</v>
      </c>
      <c r="N79" s="125">
        <v>0</v>
      </c>
      <c r="O79" s="125">
        <v>0</v>
      </c>
      <c r="P79" s="125">
        <v>0</v>
      </c>
      <c r="Q79" s="125">
        <v>0</v>
      </c>
      <c r="R79" s="192">
        <v>0</v>
      </c>
      <c r="S79" s="208">
        <v>0</v>
      </c>
      <c r="T79" s="125">
        <v>0</v>
      </c>
      <c r="U79" s="125">
        <v>0</v>
      </c>
      <c r="V79" s="125">
        <v>0</v>
      </c>
      <c r="W79" s="125">
        <v>0</v>
      </c>
      <c r="X79" s="125">
        <v>0</v>
      </c>
      <c r="Y79" s="192">
        <v>0</v>
      </c>
      <c r="Z79" s="208">
        <v>0</v>
      </c>
      <c r="AA79" s="125">
        <v>0</v>
      </c>
      <c r="AB79" s="125">
        <v>0</v>
      </c>
      <c r="AC79" s="125">
        <v>0</v>
      </c>
      <c r="AD79" s="125">
        <v>0</v>
      </c>
      <c r="AE79" s="125">
        <v>0</v>
      </c>
      <c r="AF79" s="192">
        <v>0</v>
      </c>
      <c r="AG79" s="208">
        <v>0</v>
      </c>
      <c r="AH79" s="276">
        <f t="shared" si="11"/>
        <v>1.605</v>
      </c>
      <c r="AI79" s="276">
        <f t="shared" si="9"/>
        <v>0.1</v>
      </c>
      <c r="AJ79" s="125">
        <v>0</v>
      </c>
      <c r="AK79" s="276">
        <f t="shared" si="10"/>
        <v>1.04</v>
      </c>
      <c r="AL79" s="125">
        <v>0</v>
      </c>
      <c r="AM79" s="192">
        <v>0</v>
      </c>
    </row>
    <row r="80" spans="1:39" s="272" customFormat="1" ht="120">
      <c r="A80" s="289" t="s">
        <v>332</v>
      </c>
      <c r="B80" s="290" t="s">
        <v>329</v>
      </c>
      <c r="C80" s="183" t="s">
        <v>397</v>
      </c>
      <c r="D80" s="139">
        <v>1.134</v>
      </c>
      <c r="E80" s="208">
        <v>0</v>
      </c>
      <c r="F80" s="123">
        <v>1.134</v>
      </c>
      <c r="G80" s="124">
        <v>0.1</v>
      </c>
      <c r="H80" s="125">
        <v>0</v>
      </c>
      <c r="I80" s="125">
        <v>0.38</v>
      </c>
      <c r="J80" s="125">
        <v>0</v>
      </c>
      <c r="K80" s="192">
        <v>0</v>
      </c>
      <c r="L80" s="270">
        <v>0</v>
      </c>
      <c r="M80" s="125">
        <v>0</v>
      </c>
      <c r="N80" s="125">
        <v>0</v>
      </c>
      <c r="O80" s="125">
        <v>0</v>
      </c>
      <c r="P80" s="125">
        <v>0</v>
      </c>
      <c r="Q80" s="125">
        <v>0</v>
      </c>
      <c r="R80" s="192">
        <v>0</v>
      </c>
      <c r="S80" s="208">
        <v>0</v>
      </c>
      <c r="T80" s="125">
        <v>0</v>
      </c>
      <c r="U80" s="125">
        <v>0</v>
      </c>
      <c r="V80" s="125">
        <v>0</v>
      </c>
      <c r="W80" s="125">
        <v>0</v>
      </c>
      <c r="X80" s="125">
        <v>0</v>
      </c>
      <c r="Y80" s="192">
        <v>0</v>
      </c>
      <c r="Z80" s="208">
        <v>0</v>
      </c>
      <c r="AA80" s="125">
        <v>0</v>
      </c>
      <c r="AB80" s="125">
        <v>0</v>
      </c>
      <c r="AC80" s="125">
        <v>0</v>
      </c>
      <c r="AD80" s="125">
        <v>0</v>
      </c>
      <c r="AE80" s="125">
        <v>0</v>
      </c>
      <c r="AF80" s="192">
        <v>0</v>
      </c>
      <c r="AG80" s="208">
        <v>0</v>
      </c>
      <c r="AH80" s="276">
        <f t="shared" si="11"/>
        <v>1.134</v>
      </c>
      <c r="AI80" s="276">
        <f t="shared" si="9"/>
        <v>0.1</v>
      </c>
      <c r="AJ80" s="125">
        <v>0</v>
      </c>
      <c r="AK80" s="276">
        <f t="shared" si="10"/>
        <v>0.38</v>
      </c>
      <c r="AL80" s="125">
        <v>0</v>
      </c>
      <c r="AM80" s="192">
        <v>0</v>
      </c>
    </row>
    <row r="81" spans="1:39" s="272" customFormat="1" ht="120">
      <c r="A81" s="289" t="s">
        <v>332</v>
      </c>
      <c r="B81" s="290" t="s">
        <v>330</v>
      </c>
      <c r="C81" s="183" t="s">
        <v>398</v>
      </c>
      <c r="D81" s="139">
        <v>1.1</v>
      </c>
      <c r="E81" s="208">
        <v>0</v>
      </c>
      <c r="F81" s="123">
        <v>1.1</v>
      </c>
      <c r="G81" s="124">
        <v>0.25</v>
      </c>
      <c r="H81" s="125">
        <v>0</v>
      </c>
      <c r="I81" s="125">
        <v>0.33</v>
      </c>
      <c r="J81" s="125">
        <v>0</v>
      </c>
      <c r="K81" s="192">
        <v>0</v>
      </c>
      <c r="L81" s="270">
        <v>0</v>
      </c>
      <c r="M81" s="125">
        <v>0</v>
      </c>
      <c r="N81" s="125">
        <v>0</v>
      </c>
      <c r="O81" s="125">
        <v>0</v>
      </c>
      <c r="P81" s="125">
        <v>0</v>
      </c>
      <c r="Q81" s="125">
        <v>0</v>
      </c>
      <c r="R81" s="192">
        <v>0</v>
      </c>
      <c r="S81" s="208">
        <v>0</v>
      </c>
      <c r="T81" s="125">
        <v>0</v>
      </c>
      <c r="U81" s="125">
        <v>0</v>
      </c>
      <c r="V81" s="125">
        <v>0</v>
      </c>
      <c r="W81" s="125">
        <v>0</v>
      </c>
      <c r="X81" s="125">
        <v>0</v>
      </c>
      <c r="Y81" s="192">
        <v>0</v>
      </c>
      <c r="Z81" s="208">
        <v>0</v>
      </c>
      <c r="AA81" s="125">
        <v>0</v>
      </c>
      <c r="AB81" s="125">
        <v>0</v>
      </c>
      <c r="AC81" s="125">
        <v>0</v>
      </c>
      <c r="AD81" s="125">
        <v>0</v>
      </c>
      <c r="AE81" s="125">
        <v>0</v>
      </c>
      <c r="AF81" s="192">
        <v>0</v>
      </c>
      <c r="AG81" s="208">
        <v>0</v>
      </c>
      <c r="AH81" s="276">
        <f t="shared" si="11"/>
        <v>1.1</v>
      </c>
      <c r="AI81" s="276">
        <f t="shared" si="9"/>
        <v>0.25</v>
      </c>
      <c r="AJ81" s="125">
        <v>0</v>
      </c>
      <c r="AK81" s="276">
        <f t="shared" si="10"/>
        <v>0.33</v>
      </c>
      <c r="AL81" s="125">
        <v>0</v>
      </c>
      <c r="AM81" s="192">
        <v>0</v>
      </c>
    </row>
    <row r="82" spans="1:39" s="272" customFormat="1" ht="135">
      <c r="A82" s="289" t="s">
        <v>332</v>
      </c>
      <c r="B82" s="290" t="s">
        <v>335</v>
      </c>
      <c r="C82" s="183" t="s">
        <v>399</v>
      </c>
      <c r="D82" s="139">
        <v>1.068</v>
      </c>
      <c r="E82" s="208">
        <v>0</v>
      </c>
      <c r="F82" s="123">
        <v>1.068</v>
      </c>
      <c r="G82" s="124">
        <v>0.1</v>
      </c>
      <c r="H82" s="125">
        <v>0</v>
      </c>
      <c r="I82" s="125">
        <v>0.33</v>
      </c>
      <c r="J82" s="125">
        <v>0</v>
      </c>
      <c r="K82" s="192">
        <v>0</v>
      </c>
      <c r="L82" s="270">
        <v>0</v>
      </c>
      <c r="M82" s="125">
        <v>0</v>
      </c>
      <c r="N82" s="125">
        <v>0</v>
      </c>
      <c r="O82" s="125">
        <v>0</v>
      </c>
      <c r="P82" s="125">
        <v>0</v>
      </c>
      <c r="Q82" s="125">
        <v>0</v>
      </c>
      <c r="R82" s="192">
        <v>0</v>
      </c>
      <c r="S82" s="208">
        <v>0</v>
      </c>
      <c r="T82" s="125">
        <v>0</v>
      </c>
      <c r="U82" s="125">
        <v>0</v>
      </c>
      <c r="V82" s="125">
        <v>0</v>
      </c>
      <c r="W82" s="125">
        <v>0</v>
      </c>
      <c r="X82" s="125">
        <v>0</v>
      </c>
      <c r="Y82" s="192">
        <v>0</v>
      </c>
      <c r="Z82" s="208">
        <v>0</v>
      </c>
      <c r="AA82" s="125">
        <v>0</v>
      </c>
      <c r="AB82" s="125">
        <v>0</v>
      </c>
      <c r="AC82" s="125">
        <v>0</v>
      </c>
      <c r="AD82" s="125">
        <v>0</v>
      </c>
      <c r="AE82" s="125">
        <v>0</v>
      </c>
      <c r="AF82" s="192">
        <v>0</v>
      </c>
      <c r="AG82" s="208">
        <v>0</v>
      </c>
      <c r="AH82" s="276">
        <f t="shared" si="11"/>
        <v>1.068</v>
      </c>
      <c r="AI82" s="276">
        <f t="shared" si="9"/>
        <v>0.1</v>
      </c>
      <c r="AJ82" s="125">
        <v>0</v>
      </c>
      <c r="AK82" s="276">
        <f t="shared" si="10"/>
        <v>0.33</v>
      </c>
      <c r="AL82" s="125">
        <v>0</v>
      </c>
      <c r="AM82" s="192">
        <v>0</v>
      </c>
    </row>
    <row r="83" spans="1:39" s="272" customFormat="1" ht="120.75" thickBot="1">
      <c r="A83" s="291" t="s">
        <v>332</v>
      </c>
      <c r="B83" s="292" t="s">
        <v>336</v>
      </c>
      <c r="C83" s="213" t="s">
        <v>400</v>
      </c>
      <c r="D83" s="293">
        <v>2.419</v>
      </c>
      <c r="E83" s="221">
        <v>0</v>
      </c>
      <c r="F83" s="294">
        <v>2.419</v>
      </c>
      <c r="G83" s="295">
        <v>0.1</v>
      </c>
      <c r="H83" s="218">
        <v>0</v>
      </c>
      <c r="I83" s="218">
        <v>1.98</v>
      </c>
      <c r="J83" s="218">
        <v>0</v>
      </c>
      <c r="K83" s="219">
        <v>0</v>
      </c>
      <c r="L83" s="296">
        <v>0</v>
      </c>
      <c r="M83" s="218">
        <v>0</v>
      </c>
      <c r="N83" s="218">
        <v>0</v>
      </c>
      <c r="O83" s="218">
        <v>0</v>
      </c>
      <c r="P83" s="218">
        <v>0</v>
      </c>
      <c r="Q83" s="218">
        <v>0</v>
      </c>
      <c r="R83" s="219">
        <v>0</v>
      </c>
      <c r="S83" s="221">
        <v>0</v>
      </c>
      <c r="T83" s="218">
        <v>0</v>
      </c>
      <c r="U83" s="218">
        <v>0</v>
      </c>
      <c r="V83" s="218">
        <v>0</v>
      </c>
      <c r="W83" s="218">
        <v>0</v>
      </c>
      <c r="X83" s="218">
        <v>0</v>
      </c>
      <c r="Y83" s="219">
        <v>0</v>
      </c>
      <c r="Z83" s="221">
        <v>0</v>
      </c>
      <c r="AA83" s="218">
        <v>0</v>
      </c>
      <c r="AB83" s="218">
        <v>0</v>
      </c>
      <c r="AC83" s="218">
        <v>0</v>
      </c>
      <c r="AD83" s="218">
        <v>0</v>
      </c>
      <c r="AE83" s="218">
        <v>0</v>
      </c>
      <c r="AF83" s="219">
        <v>0</v>
      </c>
      <c r="AG83" s="221">
        <v>0</v>
      </c>
      <c r="AH83" s="223">
        <f t="shared" si="11"/>
        <v>2.419</v>
      </c>
      <c r="AI83" s="223">
        <f t="shared" si="9"/>
        <v>0.1</v>
      </c>
      <c r="AJ83" s="218">
        <v>0</v>
      </c>
      <c r="AK83" s="223">
        <f t="shared" si="10"/>
        <v>1.98</v>
      </c>
      <c r="AL83" s="218">
        <v>0</v>
      </c>
      <c r="AM83" s="219">
        <v>0</v>
      </c>
    </row>
    <row r="84" spans="5:60" s="138" customFormat="1" ht="15">
      <c r="E84" s="297"/>
      <c r="AN84" s="272"/>
      <c r="AO84" s="272"/>
      <c r="AP84" s="272"/>
      <c r="AQ84" s="272"/>
      <c r="AR84" s="272"/>
      <c r="AS84" s="272"/>
      <c r="AT84" s="272"/>
      <c r="AU84" s="272"/>
      <c r="AV84" s="272"/>
      <c r="AW84" s="272"/>
      <c r="AX84" s="272"/>
      <c r="AY84" s="272"/>
      <c r="AZ84" s="272"/>
      <c r="BA84" s="272"/>
      <c r="BB84" s="272"/>
      <c r="BC84" s="272"/>
      <c r="BD84" s="272"/>
      <c r="BE84" s="272"/>
      <c r="BF84" s="272"/>
      <c r="BG84" s="272"/>
      <c r="BH84" s="272"/>
    </row>
    <row r="85" spans="40:60" s="138" customFormat="1" ht="15">
      <c r="AN85" s="272"/>
      <c r="AO85" s="272"/>
      <c r="AP85" s="272"/>
      <c r="AQ85" s="272"/>
      <c r="AR85" s="272"/>
      <c r="AS85" s="272"/>
      <c r="AT85" s="272"/>
      <c r="AU85" s="272"/>
      <c r="AV85" s="272"/>
      <c r="AW85" s="272"/>
      <c r="AX85" s="272"/>
      <c r="AY85" s="272"/>
      <c r="AZ85" s="272"/>
      <c r="BA85" s="272"/>
      <c r="BB85" s="272"/>
      <c r="BC85" s="272"/>
      <c r="BD85" s="272"/>
      <c r="BE85" s="272"/>
      <c r="BF85" s="272"/>
      <c r="BG85" s="272"/>
      <c r="BH85" s="272"/>
    </row>
    <row r="86" spans="40:60" s="138" customFormat="1" ht="15">
      <c r="AN86" s="272"/>
      <c r="AO86" s="272"/>
      <c r="AP86" s="272"/>
      <c r="AQ86" s="272"/>
      <c r="AR86" s="272"/>
      <c r="AS86" s="272"/>
      <c r="AT86" s="272"/>
      <c r="AU86" s="272"/>
      <c r="AV86" s="272"/>
      <c r="AW86" s="272"/>
      <c r="AX86" s="272"/>
      <c r="AY86" s="272"/>
      <c r="AZ86" s="272"/>
      <c r="BA86" s="272"/>
      <c r="BB86" s="272"/>
      <c r="BC86" s="272"/>
      <c r="BD86" s="272"/>
      <c r="BE86" s="272"/>
      <c r="BF86" s="272"/>
      <c r="BG86" s="272"/>
      <c r="BH86" s="272"/>
    </row>
    <row r="87" spans="40:60" s="138" customFormat="1" ht="15">
      <c r="AN87" s="272"/>
      <c r="AO87" s="272"/>
      <c r="AP87" s="272"/>
      <c r="AQ87" s="272"/>
      <c r="AR87" s="272"/>
      <c r="AS87" s="272"/>
      <c r="AT87" s="272"/>
      <c r="AU87" s="272"/>
      <c r="AV87" s="272"/>
      <c r="AW87" s="272"/>
      <c r="AX87" s="272"/>
      <c r="AY87" s="272"/>
      <c r="AZ87" s="272"/>
      <c r="BA87" s="272"/>
      <c r="BB87" s="272"/>
      <c r="BC87" s="272"/>
      <c r="BD87" s="272"/>
      <c r="BE87" s="272"/>
      <c r="BF87" s="272"/>
      <c r="BG87" s="272"/>
      <c r="BH87" s="272"/>
    </row>
    <row r="88" spans="40:60" s="138" customFormat="1" ht="15">
      <c r="AN88" s="272"/>
      <c r="AO88" s="272"/>
      <c r="AP88" s="272"/>
      <c r="AQ88" s="272"/>
      <c r="AR88" s="272"/>
      <c r="AS88" s="272"/>
      <c r="AT88" s="272"/>
      <c r="AU88" s="272"/>
      <c r="AV88" s="272"/>
      <c r="AW88" s="272"/>
      <c r="AX88" s="272"/>
      <c r="AY88" s="272"/>
      <c r="AZ88" s="272"/>
      <c r="BA88" s="272"/>
      <c r="BB88" s="272"/>
      <c r="BC88" s="272"/>
      <c r="BD88" s="272"/>
      <c r="BE88" s="272"/>
      <c r="BF88" s="272"/>
      <c r="BG88" s="272"/>
      <c r="BH88" s="272"/>
    </row>
    <row r="89" spans="40:60" s="138" customFormat="1" ht="15">
      <c r="AN89" s="272"/>
      <c r="AO89" s="272"/>
      <c r="AP89" s="272"/>
      <c r="AQ89" s="272"/>
      <c r="AR89" s="272"/>
      <c r="AS89" s="272"/>
      <c r="AT89" s="272"/>
      <c r="AU89" s="272"/>
      <c r="AV89" s="272"/>
      <c r="AW89" s="272"/>
      <c r="AX89" s="272"/>
      <c r="AY89" s="272"/>
      <c r="AZ89" s="272"/>
      <c r="BA89" s="272"/>
      <c r="BB89" s="272"/>
      <c r="BC89" s="272"/>
      <c r="BD89" s="272"/>
      <c r="BE89" s="272"/>
      <c r="BF89" s="272"/>
      <c r="BG89" s="272"/>
      <c r="BH89" s="272"/>
    </row>
    <row r="90" spans="40:60" s="138" customFormat="1" ht="15">
      <c r="AN90" s="272"/>
      <c r="AO90" s="272"/>
      <c r="AP90" s="272"/>
      <c r="AQ90" s="272"/>
      <c r="AR90" s="272"/>
      <c r="AS90" s="272"/>
      <c r="AT90" s="272"/>
      <c r="AU90" s="272"/>
      <c r="AV90" s="272"/>
      <c r="AW90" s="272"/>
      <c r="AX90" s="272"/>
      <c r="AY90" s="272"/>
      <c r="AZ90" s="272"/>
      <c r="BA90" s="272"/>
      <c r="BB90" s="272"/>
      <c r="BC90" s="272"/>
      <c r="BD90" s="272"/>
      <c r="BE90" s="272"/>
      <c r="BF90" s="272"/>
      <c r="BG90" s="272"/>
      <c r="BH90" s="272"/>
    </row>
    <row r="91" spans="40:60" s="138" customFormat="1" ht="15">
      <c r="AN91" s="272"/>
      <c r="AO91" s="272"/>
      <c r="AP91" s="272"/>
      <c r="AQ91" s="272"/>
      <c r="AR91" s="272"/>
      <c r="AS91" s="272"/>
      <c r="AT91" s="272"/>
      <c r="AU91" s="272"/>
      <c r="AV91" s="272"/>
      <c r="AW91" s="272"/>
      <c r="AX91" s="272"/>
      <c r="AY91" s="272"/>
      <c r="AZ91" s="272"/>
      <c r="BA91" s="272"/>
      <c r="BB91" s="272"/>
      <c r="BC91" s="272"/>
      <c r="BD91" s="272"/>
      <c r="BE91" s="272"/>
      <c r="BF91" s="272"/>
      <c r="BG91" s="272"/>
      <c r="BH91" s="272"/>
    </row>
    <row r="92" spans="40:60" s="138" customFormat="1" ht="15">
      <c r="AN92" s="272"/>
      <c r="AO92" s="272"/>
      <c r="AP92" s="272"/>
      <c r="AQ92" s="272"/>
      <c r="AR92" s="272"/>
      <c r="AS92" s="272"/>
      <c r="AT92" s="272"/>
      <c r="AU92" s="272"/>
      <c r="AV92" s="272"/>
      <c r="AW92" s="272"/>
      <c r="AX92" s="272"/>
      <c r="AY92" s="272"/>
      <c r="AZ92" s="272"/>
      <c r="BA92" s="272"/>
      <c r="BB92" s="272"/>
      <c r="BC92" s="272"/>
      <c r="BD92" s="272"/>
      <c r="BE92" s="272"/>
      <c r="BF92" s="272"/>
      <c r="BG92" s="272"/>
      <c r="BH92" s="272"/>
    </row>
    <row r="93" spans="40:60" s="138" customFormat="1" ht="15">
      <c r="AN93" s="272"/>
      <c r="AO93" s="272"/>
      <c r="AP93" s="272"/>
      <c r="AQ93" s="272"/>
      <c r="AR93" s="272"/>
      <c r="AS93" s="272"/>
      <c r="AT93" s="272"/>
      <c r="AU93" s="272"/>
      <c r="AV93" s="272"/>
      <c r="AW93" s="272"/>
      <c r="AX93" s="272"/>
      <c r="AY93" s="272"/>
      <c r="AZ93" s="272"/>
      <c r="BA93" s="272"/>
      <c r="BB93" s="272"/>
      <c r="BC93" s="272"/>
      <c r="BD93" s="272"/>
      <c r="BE93" s="272"/>
      <c r="BF93" s="272"/>
      <c r="BG93" s="272"/>
      <c r="BH93" s="272"/>
    </row>
    <row r="94" spans="40:60" s="138" customFormat="1" ht="15">
      <c r="AN94" s="272"/>
      <c r="AO94" s="272"/>
      <c r="AP94" s="272"/>
      <c r="AQ94" s="272"/>
      <c r="AR94" s="272"/>
      <c r="AS94" s="272"/>
      <c r="AT94" s="272"/>
      <c r="AU94" s="272"/>
      <c r="AV94" s="272"/>
      <c r="AW94" s="272"/>
      <c r="AX94" s="272"/>
      <c r="AY94" s="272"/>
      <c r="AZ94" s="272"/>
      <c r="BA94" s="272"/>
      <c r="BB94" s="272"/>
      <c r="BC94" s="272"/>
      <c r="BD94" s="272"/>
      <c r="BE94" s="272"/>
      <c r="BF94" s="272"/>
      <c r="BG94" s="272"/>
      <c r="BH94" s="272"/>
    </row>
    <row r="95" s="138" customFormat="1" ht="15"/>
    <row r="96" s="138" customFormat="1" ht="15"/>
    <row r="97" s="138" customFormat="1" ht="15"/>
    <row r="98" s="138" customFormat="1" ht="15"/>
    <row r="99" s="138" customFormat="1" ht="15"/>
    <row r="100" s="138" customFormat="1" ht="15"/>
    <row r="101" s="138" customFormat="1" ht="15"/>
    <row r="102" s="138" customFormat="1" ht="15"/>
    <row r="103" s="138" customFormat="1" ht="15"/>
    <row r="104" s="138" customFormat="1" ht="15"/>
    <row r="105" s="138" customFormat="1" ht="15"/>
    <row r="106" s="138" customFormat="1" ht="15"/>
    <row r="107" s="138" customFormat="1" ht="15"/>
    <row r="108" s="138" customFormat="1" ht="15"/>
    <row r="109" s="138" customFormat="1" ht="15"/>
    <row r="110" s="138" customFormat="1" ht="15"/>
    <row r="111" s="138" customFormat="1" ht="15"/>
    <row r="544" ht="15"/>
  </sheetData>
  <sheetProtection/>
  <mergeCells count="21">
    <mergeCell ref="A15:A19"/>
    <mergeCell ref="B15:B19"/>
    <mergeCell ref="C15:C19"/>
    <mergeCell ref="D15:D17"/>
    <mergeCell ref="D18:D19"/>
    <mergeCell ref="L15:AM15"/>
    <mergeCell ref="AG16:AM16"/>
    <mergeCell ref="S17:Y17"/>
    <mergeCell ref="Z17:AF17"/>
    <mergeCell ref="AA18:AF18"/>
    <mergeCell ref="AH18:AM18"/>
    <mergeCell ref="S16:Y16"/>
    <mergeCell ref="Z16:AF16"/>
    <mergeCell ref="T18:Y18"/>
    <mergeCell ref="AG17:AM17"/>
    <mergeCell ref="E16:K16"/>
    <mergeCell ref="E17:K17"/>
    <mergeCell ref="F18:K18"/>
    <mergeCell ref="L16:R16"/>
    <mergeCell ref="L17:R17"/>
    <mergeCell ref="M18:R18"/>
  </mergeCells>
  <hyperlinks>
    <hyperlink ref="N19" location="P544" display="P544"/>
    <hyperlink ref="O19" location="P544" display="P544"/>
    <hyperlink ref="P19" location="P544" display="P544"/>
    <hyperlink ref="Q19" location="P544" display="P544"/>
    <hyperlink ref="R19" location="P544" display="P544"/>
    <hyperlink ref="U19" location="P544" display="P544"/>
    <hyperlink ref="V19" location="P544" display="P544"/>
    <hyperlink ref="W19" location="P544" display="P544"/>
    <hyperlink ref="X19" location="P544" display="P544"/>
    <hyperlink ref="Y19" location="P544" display="P544"/>
    <hyperlink ref="AB19" location="P544" display="P544"/>
    <hyperlink ref="AC19" location="P544" display="P544"/>
    <hyperlink ref="AD19" location="P544" display="P544"/>
    <hyperlink ref="AE19" location="P544" display="P544"/>
    <hyperlink ref="AF19" location="P544" display="P544"/>
    <hyperlink ref="AI19" location="P544" display="P544"/>
    <hyperlink ref="AJ19" location="P544" display="P544"/>
    <hyperlink ref="AK19" location="P544" display="P544"/>
    <hyperlink ref="AL19" location="P544" display="P544"/>
    <hyperlink ref="AM19" location="P544" display="P544"/>
    <hyperlink ref="G19" location="P544" display="P544"/>
    <hyperlink ref="H19" location="P544" display="P544"/>
    <hyperlink ref="I19" location="P544" display="P544"/>
    <hyperlink ref="J19" location="P544" display="P544"/>
    <hyperlink ref="K19" location="P544" display="P544"/>
  </hyperlink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AL698"/>
  <sheetViews>
    <sheetView zoomScale="50" zoomScaleNormal="50" zoomScalePageLayoutView="0" workbookViewId="0" topLeftCell="A13">
      <selection activeCell="K17" sqref="K17:Q46"/>
    </sheetView>
  </sheetViews>
  <sheetFormatPr defaultColWidth="9.140625" defaultRowHeight="15"/>
  <cols>
    <col min="1" max="1" width="9.140625" style="17" customWidth="1"/>
    <col min="2" max="2" width="50.57421875" style="17" customWidth="1"/>
    <col min="3" max="17" width="9.140625" style="17" customWidth="1"/>
    <col min="18" max="18" width="10.140625" style="17" bestFit="1" customWidth="1"/>
    <col min="19" max="16384" width="9.140625" style="17" customWidth="1"/>
  </cols>
  <sheetData>
    <row r="1" ht="15">
      <c r="A1" s="17" t="s">
        <v>439</v>
      </c>
    </row>
    <row r="2" ht="15">
      <c r="A2" s="17" t="s">
        <v>434</v>
      </c>
    </row>
    <row r="3" ht="15">
      <c r="A3" s="145" t="s">
        <v>435</v>
      </c>
    </row>
    <row r="5" ht="15">
      <c r="A5" s="17" t="s">
        <v>56</v>
      </c>
    </row>
    <row r="8" ht="15">
      <c r="A8" s="17" t="s">
        <v>57</v>
      </c>
    </row>
    <row r="9" ht="15">
      <c r="A9" s="17" t="s">
        <v>58</v>
      </c>
    </row>
    <row r="10" ht="15">
      <c r="A10" s="17" t="s">
        <v>431</v>
      </c>
    </row>
    <row r="12" spans="1:2" ht="15">
      <c r="A12" s="20" t="s">
        <v>279</v>
      </c>
      <c r="B12" s="18"/>
    </row>
    <row r="13" ht="15">
      <c r="A13" s="17" t="s">
        <v>3</v>
      </c>
    </row>
    <row r="15" ht="15.75" thickBot="1"/>
    <row r="16" spans="1:38" ht="27.75" customHeight="1" thickBot="1">
      <c r="A16" s="464" t="s">
        <v>4</v>
      </c>
      <c r="B16" s="466" t="s">
        <v>24</v>
      </c>
      <c r="C16" s="466" t="s">
        <v>6</v>
      </c>
      <c r="D16" s="469" t="s">
        <v>437</v>
      </c>
      <c r="E16" s="469"/>
      <c r="F16" s="469"/>
      <c r="G16" s="469"/>
      <c r="H16" s="469"/>
      <c r="I16" s="469"/>
      <c r="J16" s="469"/>
      <c r="K16" s="469"/>
      <c r="L16" s="469"/>
      <c r="M16" s="469"/>
      <c r="N16" s="469"/>
      <c r="O16" s="469"/>
      <c r="P16" s="469"/>
      <c r="Q16" s="469"/>
      <c r="R16" s="469"/>
      <c r="S16" s="469"/>
      <c r="T16" s="469"/>
      <c r="U16" s="469"/>
      <c r="V16" s="469"/>
      <c r="W16" s="469"/>
      <c r="X16" s="469"/>
      <c r="Y16" s="469"/>
      <c r="Z16" s="469"/>
      <c r="AA16" s="469"/>
      <c r="AB16" s="469"/>
      <c r="AC16" s="469"/>
      <c r="AD16" s="469"/>
      <c r="AE16" s="469"/>
      <c r="AF16" s="469"/>
      <c r="AG16" s="469"/>
      <c r="AH16" s="469"/>
      <c r="AI16" s="469"/>
      <c r="AJ16" s="469"/>
      <c r="AK16" s="469"/>
      <c r="AL16" s="470"/>
    </row>
    <row r="17" spans="1:38" ht="15">
      <c r="A17" s="465"/>
      <c r="B17" s="467"/>
      <c r="C17" s="468"/>
      <c r="D17" s="464" t="s">
        <v>59</v>
      </c>
      <c r="E17" s="466"/>
      <c r="F17" s="466"/>
      <c r="G17" s="466"/>
      <c r="H17" s="466"/>
      <c r="I17" s="466"/>
      <c r="J17" s="471"/>
      <c r="K17" s="464" t="s">
        <v>60</v>
      </c>
      <c r="L17" s="466"/>
      <c r="M17" s="466"/>
      <c r="N17" s="466"/>
      <c r="O17" s="466"/>
      <c r="P17" s="466"/>
      <c r="Q17" s="471"/>
      <c r="R17" s="464" t="s">
        <v>61</v>
      </c>
      <c r="S17" s="466"/>
      <c r="T17" s="466"/>
      <c r="U17" s="466"/>
      <c r="V17" s="466"/>
      <c r="W17" s="466"/>
      <c r="X17" s="471"/>
      <c r="Y17" s="464" t="s">
        <v>62</v>
      </c>
      <c r="Z17" s="466"/>
      <c r="AA17" s="466"/>
      <c r="AB17" s="466"/>
      <c r="AC17" s="466"/>
      <c r="AD17" s="466"/>
      <c r="AE17" s="471"/>
      <c r="AF17" s="464" t="s">
        <v>63</v>
      </c>
      <c r="AG17" s="466"/>
      <c r="AH17" s="466"/>
      <c r="AI17" s="466"/>
      <c r="AJ17" s="466"/>
      <c r="AK17" s="466"/>
      <c r="AL17" s="471"/>
    </row>
    <row r="18" spans="1:38" ht="45">
      <c r="A18" s="465"/>
      <c r="B18" s="467"/>
      <c r="C18" s="468"/>
      <c r="D18" s="128" t="s">
        <v>48</v>
      </c>
      <c r="E18" s="467" t="s">
        <v>49</v>
      </c>
      <c r="F18" s="467"/>
      <c r="G18" s="467"/>
      <c r="H18" s="467"/>
      <c r="I18" s="467"/>
      <c r="J18" s="472"/>
      <c r="K18" s="128" t="s">
        <v>48</v>
      </c>
      <c r="L18" s="467" t="s">
        <v>49</v>
      </c>
      <c r="M18" s="467"/>
      <c r="N18" s="467"/>
      <c r="O18" s="467"/>
      <c r="P18" s="467"/>
      <c r="Q18" s="472"/>
      <c r="R18" s="128" t="s">
        <v>48</v>
      </c>
      <c r="S18" s="467" t="s">
        <v>49</v>
      </c>
      <c r="T18" s="467"/>
      <c r="U18" s="467"/>
      <c r="V18" s="467"/>
      <c r="W18" s="467"/>
      <c r="X18" s="472"/>
      <c r="Y18" s="128" t="s">
        <v>48</v>
      </c>
      <c r="Z18" s="467" t="s">
        <v>49</v>
      </c>
      <c r="AA18" s="467"/>
      <c r="AB18" s="467"/>
      <c r="AC18" s="467"/>
      <c r="AD18" s="467"/>
      <c r="AE18" s="472"/>
      <c r="AF18" s="128" t="s">
        <v>48</v>
      </c>
      <c r="AG18" s="467" t="s">
        <v>49</v>
      </c>
      <c r="AH18" s="467"/>
      <c r="AI18" s="467"/>
      <c r="AJ18" s="467"/>
      <c r="AK18" s="467"/>
      <c r="AL18" s="472"/>
    </row>
    <row r="19" spans="1:38" ht="60">
      <c r="A19" s="465"/>
      <c r="B19" s="467"/>
      <c r="C19" s="468"/>
      <c r="D19" s="128" t="s">
        <v>50</v>
      </c>
      <c r="E19" s="109" t="s">
        <v>50</v>
      </c>
      <c r="F19" s="121" t="s">
        <v>64</v>
      </c>
      <c r="G19" s="121" t="s">
        <v>65</v>
      </c>
      <c r="H19" s="121" t="s">
        <v>66</v>
      </c>
      <c r="I19" s="121" t="s">
        <v>67</v>
      </c>
      <c r="J19" s="130" t="s">
        <v>68</v>
      </c>
      <c r="K19" s="128" t="s">
        <v>50</v>
      </c>
      <c r="L19" s="109" t="s">
        <v>50</v>
      </c>
      <c r="M19" s="121" t="s">
        <v>64</v>
      </c>
      <c r="N19" s="121" t="s">
        <v>65</v>
      </c>
      <c r="O19" s="121" t="s">
        <v>66</v>
      </c>
      <c r="P19" s="121" t="s">
        <v>67</v>
      </c>
      <c r="Q19" s="130" t="s">
        <v>68</v>
      </c>
      <c r="R19" s="128" t="s">
        <v>50</v>
      </c>
      <c r="S19" s="109" t="s">
        <v>50</v>
      </c>
      <c r="T19" s="121" t="s">
        <v>64</v>
      </c>
      <c r="U19" s="121" t="s">
        <v>65</v>
      </c>
      <c r="V19" s="121" t="s">
        <v>66</v>
      </c>
      <c r="W19" s="121" t="s">
        <v>67</v>
      </c>
      <c r="X19" s="130" t="s">
        <v>68</v>
      </c>
      <c r="Y19" s="128" t="s">
        <v>50</v>
      </c>
      <c r="Z19" s="109" t="s">
        <v>50</v>
      </c>
      <c r="AA19" s="121" t="s">
        <v>64</v>
      </c>
      <c r="AB19" s="121" t="s">
        <v>65</v>
      </c>
      <c r="AC19" s="121" t="s">
        <v>66</v>
      </c>
      <c r="AD19" s="121" t="s">
        <v>67</v>
      </c>
      <c r="AE19" s="130" t="s">
        <v>68</v>
      </c>
      <c r="AF19" s="128" t="s">
        <v>50</v>
      </c>
      <c r="AG19" s="109" t="s">
        <v>50</v>
      </c>
      <c r="AH19" s="121" t="s">
        <v>64</v>
      </c>
      <c r="AI19" s="121" t="s">
        <v>65</v>
      </c>
      <c r="AJ19" s="121" t="s">
        <v>66</v>
      </c>
      <c r="AK19" s="121" t="s">
        <v>67</v>
      </c>
      <c r="AL19" s="130" t="s">
        <v>68</v>
      </c>
    </row>
    <row r="20" spans="1:38" ht="15">
      <c r="A20" s="128">
        <v>1</v>
      </c>
      <c r="B20" s="109">
        <v>2</v>
      </c>
      <c r="C20" s="126">
        <v>3</v>
      </c>
      <c r="D20" s="131" t="s">
        <v>205</v>
      </c>
      <c r="E20" s="122" t="s">
        <v>206</v>
      </c>
      <c r="F20" s="122" t="s">
        <v>207</v>
      </c>
      <c r="G20" s="122" t="s">
        <v>208</v>
      </c>
      <c r="H20" s="122" t="s">
        <v>209</v>
      </c>
      <c r="I20" s="122" t="s">
        <v>210</v>
      </c>
      <c r="J20" s="132" t="s">
        <v>211</v>
      </c>
      <c r="K20" s="131" t="s">
        <v>212</v>
      </c>
      <c r="L20" s="122" t="s">
        <v>213</v>
      </c>
      <c r="M20" s="122" t="s">
        <v>214</v>
      </c>
      <c r="N20" s="122" t="s">
        <v>215</v>
      </c>
      <c r="O20" s="122" t="s">
        <v>216</v>
      </c>
      <c r="P20" s="122" t="s">
        <v>217</v>
      </c>
      <c r="Q20" s="132" t="s">
        <v>218</v>
      </c>
      <c r="R20" s="131" t="s">
        <v>219</v>
      </c>
      <c r="S20" s="122" t="s">
        <v>220</v>
      </c>
      <c r="T20" s="122" t="s">
        <v>221</v>
      </c>
      <c r="U20" s="122" t="s">
        <v>222</v>
      </c>
      <c r="V20" s="122" t="s">
        <v>223</v>
      </c>
      <c r="W20" s="122" t="s">
        <v>224</v>
      </c>
      <c r="X20" s="132" t="s">
        <v>225</v>
      </c>
      <c r="Y20" s="131" t="s">
        <v>226</v>
      </c>
      <c r="Z20" s="122" t="s">
        <v>227</v>
      </c>
      <c r="AA20" s="122" t="s">
        <v>228</v>
      </c>
      <c r="AB20" s="122" t="s">
        <v>229</v>
      </c>
      <c r="AC20" s="122" t="s">
        <v>230</v>
      </c>
      <c r="AD20" s="122" t="s">
        <v>231</v>
      </c>
      <c r="AE20" s="132" t="s">
        <v>232</v>
      </c>
      <c r="AF20" s="128">
        <v>5</v>
      </c>
      <c r="AG20" s="109">
        <v>6</v>
      </c>
      <c r="AH20" s="109">
        <v>7</v>
      </c>
      <c r="AI20" s="109">
        <v>8</v>
      </c>
      <c r="AJ20" s="109">
        <v>9</v>
      </c>
      <c r="AK20" s="109">
        <v>10</v>
      </c>
      <c r="AL20" s="129">
        <v>11</v>
      </c>
    </row>
    <row r="21" spans="1:38" ht="28.5">
      <c r="A21" s="119" t="s">
        <v>134</v>
      </c>
      <c r="B21" s="40" t="s">
        <v>135</v>
      </c>
      <c r="C21" s="135"/>
      <c r="D21" s="56">
        <f aca="true" t="shared" si="0" ref="D21:J21">D23+D22+D32</f>
        <v>0</v>
      </c>
      <c r="E21" s="26">
        <f t="shared" si="0"/>
        <v>0</v>
      </c>
      <c r="F21" s="26">
        <f t="shared" si="0"/>
        <v>0</v>
      </c>
      <c r="G21" s="26">
        <f t="shared" si="0"/>
        <v>0</v>
      </c>
      <c r="H21" s="26">
        <f t="shared" si="0"/>
        <v>0</v>
      </c>
      <c r="I21" s="26">
        <f t="shared" si="0"/>
        <v>0</v>
      </c>
      <c r="J21" s="57">
        <f t="shared" si="0"/>
        <v>0</v>
      </c>
      <c r="K21" s="56">
        <f>K23+K22+K32</f>
        <v>0</v>
      </c>
      <c r="L21" s="26">
        <f>L23+L22+L32</f>
        <v>3.2769999999999997</v>
      </c>
      <c r="M21" s="26">
        <f aca="true" t="shared" si="1" ref="M21:AL21">M23+M22+M32</f>
        <v>1.28</v>
      </c>
      <c r="N21" s="26">
        <f>N23+N22+N32</f>
        <v>0</v>
      </c>
      <c r="O21" s="26">
        <f t="shared" si="1"/>
        <v>0.81</v>
      </c>
      <c r="P21" s="26">
        <f t="shared" si="1"/>
        <v>0</v>
      </c>
      <c r="Q21" s="57">
        <f t="shared" si="1"/>
        <v>0</v>
      </c>
      <c r="R21" s="56">
        <f t="shared" si="1"/>
        <v>0</v>
      </c>
      <c r="S21" s="26">
        <f t="shared" si="1"/>
        <v>9.62</v>
      </c>
      <c r="T21" s="26">
        <f t="shared" si="1"/>
        <v>2.1</v>
      </c>
      <c r="U21" s="26">
        <f t="shared" si="1"/>
        <v>0</v>
      </c>
      <c r="V21" s="26">
        <f t="shared" si="1"/>
        <v>2.96</v>
      </c>
      <c r="W21" s="26">
        <f t="shared" si="1"/>
        <v>0</v>
      </c>
      <c r="X21" s="57">
        <f t="shared" si="1"/>
        <v>0</v>
      </c>
      <c r="Y21" s="56">
        <f t="shared" si="1"/>
        <v>0</v>
      </c>
      <c r="Z21" s="26">
        <f t="shared" si="1"/>
        <v>8.64</v>
      </c>
      <c r="AA21" s="26">
        <f t="shared" si="1"/>
        <v>0.75</v>
      </c>
      <c r="AB21" s="26">
        <f t="shared" si="1"/>
        <v>0</v>
      </c>
      <c r="AC21" s="26">
        <f t="shared" si="1"/>
        <v>4.79</v>
      </c>
      <c r="AD21" s="26">
        <f t="shared" si="1"/>
        <v>0</v>
      </c>
      <c r="AE21" s="57">
        <f t="shared" si="1"/>
        <v>0</v>
      </c>
      <c r="AF21" s="56">
        <f t="shared" si="1"/>
        <v>0</v>
      </c>
      <c r="AG21" s="26">
        <f t="shared" si="1"/>
        <v>21.537</v>
      </c>
      <c r="AH21" s="26">
        <f t="shared" si="1"/>
        <v>4.130000000000001</v>
      </c>
      <c r="AI21" s="26">
        <f t="shared" si="1"/>
        <v>0</v>
      </c>
      <c r="AJ21" s="26">
        <f t="shared" si="1"/>
        <v>8.559999999999999</v>
      </c>
      <c r="AK21" s="26">
        <f t="shared" si="1"/>
        <v>0</v>
      </c>
      <c r="AL21" s="57">
        <f t="shared" si="1"/>
        <v>0</v>
      </c>
    </row>
    <row r="22" spans="1:38" ht="15">
      <c r="A22" s="119" t="s">
        <v>136</v>
      </c>
      <c r="B22" s="40" t="s">
        <v>137</v>
      </c>
      <c r="C22" s="135"/>
      <c r="D22" s="56"/>
      <c r="E22" s="26"/>
      <c r="F22" s="26"/>
      <c r="G22" s="26"/>
      <c r="H22" s="26"/>
      <c r="I22" s="26"/>
      <c r="J22" s="57"/>
      <c r="K22" s="56"/>
      <c r="L22" s="26"/>
      <c r="M22" s="26"/>
      <c r="N22" s="26"/>
      <c r="O22" s="26"/>
      <c r="P22" s="26"/>
      <c r="Q22" s="57"/>
      <c r="R22" s="56"/>
      <c r="S22" s="26"/>
      <c r="T22" s="26"/>
      <c r="U22" s="26"/>
      <c r="V22" s="26"/>
      <c r="W22" s="26"/>
      <c r="X22" s="57"/>
      <c r="Y22" s="56"/>
      <c r="Z22" s="26"/>
      <c r="AA22" s="26"/>
      <c r="AB22" s="26"/>
      <c r="AC22" s="26"/>
      <c r="AD22" s="26"/>
      <c r="AE22" s="57"/>
      <c r="AF22" s="56"/>
      <c r="AG22" s="26"/>
      <c r="AH22" s="26"/>
      <c r="AI22" s="26"/>
      <c r="AJ22" s="26"/>
      <c r="AK22" s="26"/>
      <c r="AL22" s="57"/>
    </row>
    <row r="23" spans="1:38" ht="28.5">
      <c r="A23" s="119" t="s">
        <v>138</v>
      </c>
      <c r="B23" s="40" t="s">
        <v>139</v>
      </c>
      <c r="C23" s="135"/>
      <c r="D23" s="56">
        <f aca="true" t="shared" si="2" ref="D23:M25">D24</f>
        <v>0</v>
      </c>
      <c r="E23" s="26">
        <f t="shared" si="2"/>
        <v>0</v>
      </c>
      <c r="F23" s="26">
        <f t="shared" si="2"/>
        <v>0</v>
      </c>
      <c r="G23" s="26">
        <f t="shared" si="2"/>
        <v>0</v>
      </c>
      <c r="H23" s="26">
        <f t="shared" si="2"/>
        <v>0</v>
      </c>
      <c r="I23" s="26">
        <f t="shared" si="2"/>
        <v>0</v>
      </c>
      <c r="J23" s="57">
        <f t="shared" si="2"/>
        <v>0</v>
      </c>
      <c r="K23" s="56">
        <f t="shared" si="2"/>
        <v>0</v>
      </c>
      <c r="L23" s="26">
        <f t="shared" si="2"/>
        <v>3.2769999999999997</v>
      </c>
      <c r="M23" s="26">
        <f t="shared" si="2"/>
        <v>1.28</v>
      </c>
      <c r="N23" s="26">
        <f aca="true" t="shared" si="3" ref="N23:W25">N24</f>
        <v>0</v>
      </c>
      <c r="O23" s="26">
        <f t="shared" si="3"/>
        <v>0.81</v>
      </c>
      <c r="P23" s="26">
        <f t="shared" si="3"/>
        <v>0</v>
      </c>
      <c r="Q23" s="57">
        <f t="shared" si="3"/>
        <v>0</v>
      </c>
      <c r="R23" s="56">
        <f t="shared" si="3"/>
        <v>0</v>
      </c>
      <c r="S23" s="26">
        <f t="shared" si="3"/>
        <v>2.163</v>
      </c>
      <c r="T23" s="26">
        <f t="shared" si="3"/>
        <v>0.8</v>
      </c>
      <c r="U23" s="26">
        <f t="shared" si="3"/>
        <v>0</v>
      </c>
      <c r="V23" s="26">
        <f t="shared" si="3"/>
        <v>0.53</v>
      </c>
      <c r="W23" s="26">
        <f t="shared" si="3"/>
        <v>0</v>
      </c>
      <c r="X23" s="57">
        <f aca="true" t="shared" si="4" ref="X23:AG25">X24</f>
        <v>0</v>
      </c>
      <c r="Y23" s="56">
        <f t="shared" si="4"/>
        <v>0</v>
      </c>
      <c r="Z23" s="26">
        <f t="shared" si="4"/>
        <v>0</v>
      </c>
      <c r="AA23" s="26">
        <f t="shared" si="4"/>
        <v>0</v>
      </c>
      <c r="AB23" s="26">
        <f t="shared" si="4"/>
        <v>0</v>
      </c>
      <c r="AC23" s="26">
        <f t="shared" si="4"/>
        <v>0</v>
      </c>
      <c r="AD23" s="26">
        <f t="shared" si="4"/>
        <v>0</v>
      </c>
      <c r="AE23" s="57">
        <f t="shared" si="4"/>
        <v>0</v>
      </c>
      <c r="AF23" s="56">
        <f t="shared" si="4"/>
        <v>0</v>
      </c>
      <c r="AG23" s="26">
        <f t="shared" si="4"/>
        <v>5.4399999999999995</v>
      </c>
      <c r="AH23" s="26">
        <f aca="true" t="shared" si="5" ref="AH23:AL25">AH24</f>
        <v>2.08</v>
      </c>
      <c r="AI23" s="26">
        <f t="shared" si="5"/>
        <v>0</v>
      </c>
      <c r="AJ23" s="26">
        <f t="shared" si="5"/>
        <v>1.34</v>
      </c>
      <c r="AK23" s="26">
        <f t="shared" si="5"/>
        <v>0</v>
      </c>
      <c r="AL23" s="57">
        <f t="shared" si="5"/>
        <v>0</v>
      </c>
    </row>
    <row r="24" spans="1:38" ht="28.5">
      <c r="A24" s="119" t="s">
        <v>140</v>
      </c>
      <c r="B24" s="40" t="s">
        <v>141</v>
      </c>
      <c r="C24" s="136"/>
      <c r="D24" s="59">
        <f t="shared" si="2"/>
        <v>0</v>
      </c>
      <c r="E24" s="28">
        <f t="shared" si="2"/>
        <v>0</v>
      </c>
      <c r="F24" s="28">
        <f t="shared" si="2"/>
        <v>0</v>
      </c>
      <c r="G24" s="28">
        <f t="shared" si="2"/>
        <v>0</v>
      </c>
      <c r="H24" s="28">
        <f t="shared" si="2"/>
        <v>0</v>
      </c>
      <c r="I24" s="28">
        <f t="shared" si="2"/>
        <v>0</v>
      </c>
      <c r="J24" s="58">
        <f t="shared" si="2"/>
        <v>0</v>
      </c>
      <c r="K24" s="59">
        <f t="shared" si="2"/>
        <v>0</v>
      </c>
      <c r="L24" s="28">
        <f t="shared" si="2"/>
        <v>3.2769999999999997</v>
      </c>
      <c r="M24" s="28">
        <f t="shared" si="2"/>
        <v>1.28</v>
      </c>
      <c r="N24" s="28">
        <f t="shared" si="3"/>
        <v>0</v>
      </c>
      <c r="O24" s="28">
        <f t="shared" si="3"/>
        <v>0.81</v>
      </c>
      <c r="P24" s="28">
        <f t="shared" si="3"/>
        <v>0</v>
      </c>
      <c r="Q24" s="58">
        <f t="shared" si="3"/>
        <v>0</v>
      </c>
      <c r="R24" s="59">
        <f t="shared" si="3"/>
        <v>0</v>
      </c>
      <c r="S24" s="28">
        <f t="shared" si="3"/>
        <v>2.163</v>
      </c>
      <c r="T24" s="28">
        <f t="shared" si="3"/>
        <v>0.8</v>
      </c>
      <c r="U24" s="28">
        <f t="shared" si="3"/>
        <v>0</v>
      </c>
      <c r="V24" s="28">
        <f t="shared" si="3"/>
        <v>0.53</v>
      </c>
      <c r="W24" s="28">
        <f t="shared" si="3"/>
        <v>0</v>
      </c>
      <c r="X24" s="58">
        <f t="shared" si="4"/>
        <v>0</v>
      </c>
      <c r="Y24" s="59">
        <f t="shared" si="4"/>
        <v>0</v>
      </c>
      <c r="Z24" s="28">
        <f t="shared" si="4"/>
        <v>0</v>
      </c>
      <c r="AA24" s="28">
        <f t="shared" si="4"/>
        <v>0</v>
      </c>
      <c r="AB24" s="28">
        <f t="shared" si="4"/>
        <v>0</v>
      </c>
      <c r="AC24" s="28">
        <f t="shared" si="4"/>
        <v>0</v>
      </c>
      <c r="AD24" s="28">
        <f t="shared" si="4"/>
        <v>0</v>
      </c>
      <c r="AE24" s="58">
        <f t="shared" si="4"/>
        <v>0</v>
      </c>
      <c r="AF24" s="59">
        <f t="shared" si="4"/>
        <v>0</v>
      </c>
      <c r="AG24" s="28">
        <f t="shared" si="4"/>
        <v>5.4399999999999995</v>
      </c>
      <c r="AH24" s="28">
        <f t="shared" si="5"/>
        <v>2.08</v>
      </c>
      <c r="AI24" s="28">
        <f t="shared" si="5"/>
        <v>0</v>
      </c>
      <c r="AJ24" s="28">
        <f t="shared" si="5"/>
        <v>1.34</v>
      </c>
      <c r="AK24" s="28">
        <f t="shared" si="5"/>
        <v>0</v>
      </c>
      <c r="AL24" s="58">
        <f t="shared" si="5"/>
        <v>0</v>
      </c>
    </row>
    <row r="25" spans="1:38" ht="57">
      <c r="A25" s="119" t="s">
        <v>142</v>
      </c>
      <c r="B25" s="40" t="s">
        <v>143</v>
      </c>
      <c r="C25" s="136"/>
      <c r="D25" s="59">
        <f t="shared" si="2"/>
        <v>0</v>
      </c>
      <c r="E25" s="28">
        <f t="shared" si="2"/>
        <v>0</v>
      </c>
      <c r="F25" s="28">
        <f t="shared" si="2"/>
        <v>0</v>
      </c>
      <c r="G25" s="28">
        <f t="shared" si="2"/>
        <v>0</v>
      </c>
      <c r="H25" s="28">
        <f t="shared" si="2"/>
        <v>0</v>
      </c>
      <c r="I25" s="28">
        <f t="shared" si="2"/>
        <v>0</v>
      </c>
      <c r="J25" s="58">
        <f t="shared" si="2"/>
        <v>0</v>
      </c>
      <c r="K25" s="59">
        <f t="shared" si="2"/>
        <v>0</v>
      </c>
      <c r="L25" s="28">
        <f t="shared" si="2"/>
        <v>3.2769999999999997</v>
      </c>
      <c r="M25" s="28">
        <f t="shared" si="2"/>
        <v>1.28</v>
      </c>
      <c r="N25" s="28">
        <f t="shared" si="3"/>
        <v>0</v>
      </c>
      <c r="O25" s="28">
        <f t="shared" si="3"/>
        <v>0.81</v>
      </c>
      <c r="P25" s="28">
        <f t="shared" si="3"/>
        <v>0</v>
      </c>
      <c r="Q25" s="58">
        <f t="shared" si="3"/>
        <v>0</v>
      </c>
      <c r="R25" s="59">
        <f t="shared" si="3"/>
        <v>0</v>
      </c>
      <c r="S25" s="28">
        <f t="shared" si="3"/>
        <v>2.163</v>
      </c>
      <c r="T25" s="28">
        <f t="shared" si="3"/>
        <v>0.8</v>
      </c>
      <c r="U25" s="28">
        <f t="shared" si="3"/>
        <v>0</v>
      </c>
      <c r="V25" s="28">
        <f t="shared" si="3"/>
        <v>0.53</v>
      </c>
      <c r="W25" s="28">
        <f t="shared" si="3"/>
        <v>0</v>
      </c>
      <c r="X25" s="58">
        <f t="shared" si="4"/>
        <v>0</v>
      </c>
      <c r="Y25" s="59">
        <f t="shared" si="4"/>
        <v>0</v>
      </c>
      <c r="Z25" s="28">
        <f t="shared" si="4"/>
        <v>0</v>
      </c>
      <c r="AA25" s="28">
        <f t="shared" si="4"/>
        <v>0</v>
      </c>
      <c r="AB25" s="28">
        <f t="shared" si="4"/>
        <v>0</v>
      </c>
      <c r="AC25" s="28">
        <f t="shared" si="4"/>
        <v>0</v>
      </c>
      <c r="AD25" s="28">
        <f t="shared" si="4"/>
        <v>0</v>
      </c>
      <c r="AE25" s="58">
        <f t="shared" si="4"/>
        <v>0</v>
      </c>
      <c r="AF25" s="59">
        <f t="shared" si="4"/>
        <v>0</v>
      </c>
      <c r="AG25" s="28">
        <f t="shared" si="4"/>
        <v>5.4399999999999995</v>
      </c>
      <c r="AH25" s="28">
        <f t="shared" si="5"/>
        <v>2.08</v>
      </c>
      <c r="AI25" s="28">
        <f t="shared" si="5"/>
        <v>0</v>
      </c>
      <c r="AJ25" s="28">
        <f t="shared" si="5"/>
        <v>1.34</v>
      </c>
      <c r="AK25" s="28">
        <f t="shared" si="5"/>
        <v>0</v>
      </c>
      <c r="AL25" s="58">
        <f t="shared" si="5"/>
        <v>0</v>
      </c>
    </row>
    <row r="26" spans="1:38" ht="28.5">
      <c r="A26" s="119" t="s">
        <v>98</v>
      </c>
      <c r="B26" s="40" t="s">
        <v>144</v>
      </c>
      <c r="C26" s="136"/>
      <c r="D26" s="59">
        <f aca="true" t="shared" si="6" ref="D26:J26">D27+D28+D29+D30+D31</f>
        <v>0</v>
      </c>
      <c r="E26" s="28">
        <f t="shared" si="6"/>
        <v>0</v>
      </c>
      <c r="F26" s="28">
        <f t="shared" si="6"/>
        <v>0</v>
      </c>
      <c r="G26" s="28">
        <f t="shared" si="6"/>
        <v>0</v>
      </c>
      <c r="H26" s="28">
        <f t="shared" si="6"/>
        <v>0</v>
      </c>
      <c r="I26" s="28">
        <f t="shared" si="6"/>
        <v>0</v>
      </c>
      <c r="J26" s="58">
        <f t="shared" si="6"/>
        <v>0</v>
      </c>
      <c r="K26" s="59">
        <f aca="true" t="shared" si="7" ref="K26:Q26">K27+K28+K29+K30+K31</f>
        <v>0</v>
      </c>
      <c r="L26" s="28">
        <f t="shared" si="7"/>
        <v>3.2769999999999997</v>
      </c>
      <c r="M26" s="28">
        <f t="shared" si="7"/>
        <v>1.28</v>
      </c>
      <c r="N26" s="28">
        <f t="shared" si="7"/>
        <v>0</v>
      </c>
      <c r="O26" s="28">
        <f t="shared" si="7"/>
        <v>0.81</v>
      </c>
      <c r="P26" s="28">
        <f t="shared" si="7"/>
        <v>0</v>
      </c>
      <c r="Q26" s="58">
        <f t="shared" si="7"/>
        <v>0</v>
      </c>
      <c r="R26" s="59">
        <f aca="true" t="shared" si="8" ref="R26:AL26">R27+R28+R29+R30+R31</f>
        <v>0</v>
      </c>
      <c r="S26" s="28">
        <f t="shared" si="8"/>
        <v>2.163</v>
      </c>
      <c r="T26" s="28">
        <f t="shared" si="8"/>
        <v>0.8</v>
      </c>
      <c r="U26" s="28">
        <f t="shared" si="8"/>
        <v>0</v>
      </c>
      <c r="V26" s="28">
        <f t="shared" si="8"/>
        <v>0.53</v>
      </c>
      <c r="W26" s="28">
        <f t="shared" si="8"/>
        <v>0</v>
      </c>
      <c r="X26" s="58">
        <f t="shared" si="8"/>
        <v>0</v>
      </c>
      <c r="Y26" s="59">
        <f t="shared" si="8"/>
        <v>0</v>
      </c>
      <c r="Z26" s="28">
        <f t="shared" si="8"/>
        <v>0</v>
      </c>
      <c r="AA26" s="28">
        <f t="shared" si="8"/>
        <v>0</v>
      </c>
      <c r="AB26" s="28">
        <f t="shared" si="8"/>
        <v>0</v>
      </c>
      <c r="AC26" s="28">
        <f t="shared" si="8"/>
        <v>0</v>
      </c>
      <c r="AD26" s="28">
        <f t="shared" si="8"/>
        <v>0</v>
      </c>
      <c r="AE26" s="58">
        <f t="shared" si="8"/>
        <v>0</v>
      </c>
      <c r="AF26" s="59">
        <f t="shared" si="8"/>
        <v>0</v>
      </c>
      <c r="AG26" s="28">
        <f t="shared" si="8"/>
        <v>5.4399999999999995</v>
      </c>
      <c r="AH26" s="28">
        <f t="shared" si="8"/>
        <v>2.08</v>
      </c>
      <c r="AI26" s="28">
        <f t="shared" si="8"/>
        <v>0</v>
      </c>
      <c r="AJ26" s="28">
        <f t="shared" si="8"/>
        <v>1.34</v>
      </c>
      <c r="AK26" s="28">
        <f t="shared" si="8"/>
        <v>0</v>
      </c>
      <c r="AL26" s="58">
        <f t="shared" si="8"/>
        <v>0</v>
      </c>
    </row>
    <row r="27" spans="1:38" s="138" customFormat="1" ht="75">
      <c r="A27" s="273" t="s">
        <v>98</v>
      </c>
      <c r="B27" s="274" t="s">
        <v>316</v>
      </c>
      <c r="C27" s="298" t="s">
        <v>346</v>
      </c>
      <c r="D27" s="299">
        <v>0</v>
      </c>
      <c r="E27" s="275">
        <v>0</v>
      </c>
      <c r="F27" s="275">
        <v>0</v>
      </c>
      <c r="G27" s="275">
        <v>0</v>
      </c>
      <c r="H27" s="275">
        <v>0</v>
      </c>
      <c r="I27" s="275">
        <v>0</v>
      </c>
      <c r="J27" s="300">
        <v>0</v>
      </c>
      <c r="K27" s="299">
        <v>0</v>
      </c>
      <c r="L27" s="283">
        <v>1.02</v>
      </c>
      <c r="M27" s="245">
        <v>0.25</v>
      </c>
      <c r="N27" s="275">
        <v>0</v>
      </c>
      <c r="O27" s="275">
        <v>0.31</v>
      </c>
      <c r="P27" s="275">
        <v>0</v>
      </c>
      <c r="Q27" s="300">
        <v>0</v>
      </c>
      <c r="R27" s="299">
        <v>0</v>
      </c>
      <c r="S27" s="275">
        <v>0</v>
      </c>
      <c r="T27" s="275">
        <v>0</v>
      </c>
      <c r="U27" s="275">
        <v>0</v>
      </c>
      <c r="V27" s="275">
        <v>0</v>
      </c>
      <c r="W27" s="275">
        <v>0</v>
      </c>
      <c r="X27" s="300">
        <v>0</v>
      </c>
      <c r="Y27" s="299">
        <v>0</v>
      </c>
      <c r="Z27" s="275">
        <v>0</v>
      </c>
      <c r="AA27" s="275">
        <v>0</v>
      </c>
      <c r="AB27" s="275">
        <v>0</v>
      </c>
      <c r="AC27" s="275">
        <v>0</v>
      </c>
      <c r="AD27" s="275">
        <v>0</v>
      </c>
      <c r="AE27" s="300">
        <v>0</v>
      </c>
      <c r="AF27" s="208">
        <f aca="true" t="shared" si="9" ref="AF27:AK31">Y27+R27+K27+D27</f>
        <v>0</v>
      </c>
      <c r="AG27" s="125">
        <f t="shared" si="9"/>
        <v>1.02</v>
      </c>
      <c r="AH27" s="125">
        <f t="shared" si="9"/>
        <v>0.25</v>
      </c>
      <c r="AI27" s="125">
        <f t="shared" si="9"/>
        <v>0</v>
      </c>
      <c r="AJ27" s="125">
        <f t="shared" si="9"/>
        <v>0.31</v>
      </c>
      <c r="AK27" s="125">
        <f t="shared" si="9"/>
        <v>0</v>
      </c>
      <c r="AL27" s="300">
        <v>0</v>
      </c>
    </row>
    <row r="28" spans="1:38" s="138" customFormat="1" ht="75">
      <c r="A28" s="273" t="s">
        <v>98</v>
      </c>
      <c r="B28" s="274" t="s">
        <v>317</v>
      </c>
      <c r="C28" s="298" t="s">
        <v>347</v>
      </c>
      <c r="D28" s="299">
        <v>0</v>
      </c>
      <c r="E28" s="275">
        <v>0</v>
      </c>
      <c r="F28" s="275">
        <v>0</v>
      </c>
      <c r="G28" s="275">
        <v>0</v>
      </c>
      <c r="H28" s="275">
        <v>0</v>
      </c>
      <c r="I28" s="275">
        <v>0</v>
      </c>
      <c r="J28" s="300">
        <v>0</v>
      </c>
      <c r="K28" s="299">
        <v>0</v>
      </c>
      <c r="L28" s="283">
        <v>1.0739999999999998</v>
      </c>
      <c r="M28" s="245">
        <v>0.4</v>
      </c>
      <c r="N28" s="275">
        <v>0</v>
      </c>
      <c r="O28" s="275">
        <v>0.25</v>
      </c>
      <c r="P28" s="275">
        <v>0</v>
      </c>
      <c r="Q28" s="300">
        <v>0</v>
      </c>
      <c r="R28" s="299">
        <v>0</v>
      </c>
      <c r="S28" s="275">
        <v>0</v>
      </c>
      <c r="T28" s="275">
        <v>0</v>
      </c>
      <c r="U28" s="275">
        <v>0</v>
      </c>
      <c r="V28" s="275">
        <v>0</v>
      </c>
      <c r="W28" s="275">
        <v>0</v>
      </c>
      <c r="X28" s="300">
        <v>0</v>
      </c>
      <c r="Y28" s="299">
        <v>0</v>
      </c>
      <c r="Z28" s="275">
        <v>0</v>
      </c>
      <c r="AA28" s="275">
        <v>0</v>
      </c>
      <c r="AB28" s="275">
        <v>0</v>
      </c>
      <c r="AC28" s="275">
        <v>0</v>
      </c>
      <c r="AD28" s="275">
        <v>0</v>
      </c>
      <c r="AE28" s="300">
        <v>0</v>
      </c>
      <c r="AF28" s="208">
        <f t="shared" si="9"/>
        <v>0</v>
      </c>
      <c r="AG28" s="125">
        <f t="shared" si="9"/>
        <v>1.0739999999999998</v>
      </c>
      <c r="AH28" s="125">
        <f t="shared" si="9"/>
        <v>0.4</v>
      </c>
      <c r="AI28" s="125">
        <f t="shared" si="9"/>
        <v>0</v>
      </c>
      <c r="AJ28" s="125">
        <f t="shared" si="9"/>
        <v>0.25</v>
      </c>
      <c r="AK28" s="125">
        <f t="shared" si="9"/>
        <v>0</v>
      </c>
      <c r="AL28" s="300">
        <v>0</v>
      </c>
    </row>
    <row r="29" spans="1:38" s="138" customFormat="1" ht="90">
      <c r="A29" s="273" t="s">
        <v>98</v>
      </c>
      <c r="B29" s="274" t="s">
        <v>318</v>
      </c>
      <c r="C29" s="298" t="s">
        <v>348</v>
      </c>
      <c r="D29" s="299">
        <v>0</v>
      </c>
      <c r="E29" s="275">
        <v>0</v>
      </c>
      <c r="F29" s="275">
        <v>0</v>
      </c>
      <c r="G29" s="275">
        <v>0</v>
      </c>
      <c r="H29" s="275">
        <v>0</v>
      </c>
      <c r="I29" s="275">
        <v>0</v>
      </c>
      <c r="J29" s="300">
        <v>0</v>
      </c>
      <c r="K29" s="299">
        <v>0</v>
      </c>
      <c r="L29" s="283">
        <v>1.1829999999999998</v>
      </c>
      <c r="M29" s="245">
        <v>0.63</v>
      </c>
      <c r="N29" s="275">
        <v>0</v>
      </c>
      <c r="O29" s="275">
        <v>0.25</v>
      </c>
      <c r="P29" s="275">
        <v>0</v>
      </c>
      <c r="Q29" s="300">
        <v>0</v>
      </c>
      <c r="R29" s="299">
        <v>0</v>
      </c>
      <c r="S29" s="275">
        <v>0</v>
      </c>
      <c r="T29" s="275">
        <v>0</v>
      </c>
      <c r="U29" s="275">
        <v>0</v>
      </c>
      <c r="V29" s="275">
        <v>0</v>
      </c>
      <c r="W29" s="275">
        <v>0</v>
      </c>
      <c r="X29" s="300">
        <v>0</v>
      </c>
      <c r="Y29" s="299">
        <v>0</v>
      </c>
      <c r="Z29" s="275">
        <v>0</v>
      </c>
      <c r="AA29" s="275">
        <v>0</v>
      </c>
      <c r="AB29" s="275">
        <v>0</v>
      </c>
      <c r="AC29" s="275">
        <v>0</v>
      </c>
      <c r="AD29" s="275">
        <v>0</v>
      </c>
      <c r="AE29" s="300">
        <v>0</v>
      </c>
      <c r="AF29" s="208">
        <f t="shared" si="9"/>
        <v>0</v>
      </c>
      <c r="AG29" s="125">
        <f t="shared" si="9"/>
        <v>1.1829999999999998</v>
      </c>
      <c r="AH29" s="125">
        <f t="shared" si="9"/>
        <v>0.63</v>
      </c>
      <c r="AI29" s="125">
        <f t="shared" si="9"/>
        <v>0</v>
      </c>
      <c r="AJ29" s="125">
        <f t="shared" si="9"/>
        <v>0.25</v>
      </c>
      <c r="AK29" s="125">
        <f t="shared" si="9"/>
        <v>0</v>
      </c>
      <c r="AL29" s="300">
        <v>0</v>
      </c>
    </row>
    <row r="30" spans="1:38" s="138" customFormat="1" ht="105">
      <c r="A30" s="273" t="s">
        <v>98</v>
      </c>
      <c r="B30" s="274" t="s">
        <v>319</v>
      </c>
      <c r="C30" s="298" t="s">
        <v>349</v>
      </c>
      <c r="D30" s="299">
        <v>0</v>
      </c>
      <c r="E30" s="275">
        <v>0</v>
      </c>
      <c r="F30" s="275">
        <v>0</v>
      </c>
      <c r="G30" s="275">
        <v>0</v>
      </c>
      <c r="H30" s="275">
        <v>0</v>
      </c>
      <c r="I30" s="275">
        <v>0</v>
      </c>
      <c r="J30" s="300">
        <v>0</v>
      </c>
      <c r="K30" s="299">
        <v>0</v>
      </c>
      <c r="L30" s="275">
        <v>0</v>
      </c>
      <c r="M30" s="275">
        <v>0</v>
      </c>
      <c r="N30" s="275">
        <v>0</v>
      </c>
      <c r="O30" s="275">
        <v>0</v>
      </c>
      <c r="P30" s="275">
        <v>0</v>
      </c>
      <c r="Q30" s="300">
        <v>0</v>
      </c>
      <c r="R30" s="299">
        <v>0</v>
      </c>
      <c r="S30" s="283">
        <v>1.057</v>
      </c>
      <c r="T30" s="245">
        <v>0.4</v>
      </c>
      <c r="U30" s="275">
        <v>0</v>
      </c>
      <c r="V30" s="275">
        <v>0.22</v>
      </c>
      <c r="W30" s="275">
        <v>0</v>
      </c>
      <c r="X30" s="300">
        <v>0</v>
      </c>
      <c r="Y30" s="299">
        <v>0</v>
      </c>
      <c r="Z30" s="275">
        <v>0</v>
      </c>
      <c r="AA30" s="275">
        <v>0</v>
      </c>
      <c r="AB30" s="275">
        <v>0</v>
      </c>
      <c r="AC30" s="275">
        <v>0</v>
      </c>
      <c r="AD30" s="275">
        <v>0</v>
      </c>
      <c r="AE30" s="300">
        <v>0</v>
      </c>
      <c r="AF30" s="208">
        <f t="shared" si="9"/>
        <v>0</v>
      </c>
      <c r="AG30" s="125">
        <f t="shared" si="9"/>
        <v>1.057</v>
      </c>
      <c r="AH30" s="125">
        <f t="shared" si="9"/>
        <v>0.4</v>
      </c>
      <c r="AI30" s="125">
        <f t="shared" si="9"/>
        <v>0</v>
      </c>
      <c r="AJ30" s="125">
        <f t="shared" si="9"/>
        <v>0.22</v>
      </c>
      <c r="AK30" s="125">
        <f t="shared" si="9"/>
        <v>0</v>
      </c>
      <c r="AL30" s="300">
        <v>0</v>
      </c>
    </row>
    <row r="31" spans="1:38" s="138" customFormat="1" ht="75">
      <c r="A31" s="273" t="s">
        <v>98</v>
      </c>
      <c r="B31" s="274" t="s">
        <v>320</v>
      </c>
      <c r="C31" s="298" t="s">
        <v>350</v>
      </c>
      <c r="D31" s="299">
        <v>0</v>
      </c>
      <c r="E31" s="275">
        <v>0</v>
      </c>
      <c r="F31" s="275">
        <v>0</v>
      </c>
      <c r="G31" s="275">
        <v>0</v>
      </c>
      <c r="H31" s="275">
        <v>0</v>
      </c>
      <c r="I31" s="275">
        <v>0</v>
      </c>
      <c r="J31" s="300">
        <v>0</v>
      </c>
      <c r="K31" s="299">
        <v>0</v>
      </c>
      <c r="L31" s="275">
        <v>0</v>
      </c>
      <c r="M31" s="275">
        <v>0</v>
      </c>
      <c r="N31" s="275">
        <v>0</v>
      </c>
      <c r="O31" s="275">
        <v>0</v>
      </c>
      <c r="P31" s="275">
        <v>0</v>
      </c>
      <c r="Q31" s="300">
        <v>0</v>
      </c>
      <c r="R31" s="299">
        <v>0</v>
      </c>
      <c r="S31" s="283">
        <v>1.1059999999999999</v>
      </c>
      <c r="T31" s="245">
        <v>0.4</v>
      </c>
      <c r="U31" s="275">
        <v>0</v>
      </c>
      <c r="V31" s="125">
        <v>0.31</v>
      </c>
      <c r="W31" s="275">
        <v>0</v>
      </c>
      <c r="X31" s="300">
        <v>0</v>
      </c>
      <c r="Y31" s="299">
        <v>0</v>
      </c>
      <c r="Z31" s="275">
        <v>0</v>
      </c>
      <c r="AA31" s="275">
        <v>0</v>
      </c>
      <c r="AB31" s="275">
        <v>0</v>
      </c>
      <c r="AC31" s="275">
        <v>0</v>
      </c>
      <c r="AD31" s="275">
        <v>0</v>
      </c>
      <c r="AE31" s="300">
        <v>0</v>
      </c>
      <c r="AF31" s="208">
        <f t="shared" si="9"/>
        <v>0</v>
      </c>
      <c r="AG31" s="125">
        <f t="shared" si="9"/>
        <v>1.1059999999999999</v>
      </c>
      <c r="AH31" s="125">
        <f t="shared" si="9"/>
        <v>0.4</v>
      </c>
      <c r="AI31" s="125">
        <f t="shared" si="9"/>
        <v>0</v>
      </c>
      <c r="AJ31" s="125">
        <f t="shared" si="9"/>
        <v>0.31</v>
      </c>
      <c r="AK31" s="125">
        <f t="shared" si="9"/>
        <v>0</v>
      </c>
      <c r="AL31" s="300">
        <v>0</v>
      </c>
    </row>
    <row r="32" spans="1:38" s="138" customFormat="1" ht="28.5">
      <c r="A32" s="285" t="s">
        <v>333</v>
      </c>
      <c r="B32" s="286" t="s">
        <v>334</v>
      </c>
      <c r="C32" s="304"/>
      <c r="D32" s="206">
        <f aca="true" t="shared" si="10" ref="D32:R32">D33</f>
        <v>0</v>
      </c>
      <c r="E32" s="184">
        <f t="shared" si="10"/>
        <v>0</v>
      </c>
      <c r="F32" s="184">
        <f t="shared" si="10"/>
        <v>0</v>
      </c>
      <c r="G32" s="184">
        <f t="shared" si="10"/>
        <v>0</v>
      </c>
      <c r="H32" s="184">
        <f t="shared" si="10"/>
        <v>0</v>
      </c>
      <c r="I32" s="184">
        <f t="shared" si="10"/>
        <v>0</v>
      </c>
      <c r="J32" s="186">
        <f t="shared" si="10"/>
        <v>0</v>
      </c>
      <c r="K32" s="206">
        <f t="shared" si="10"/>
        <v>0</v>
      </c>
      <c r="L32" s="184">
        <f t="shared" si="10"/>
        <v>0</v>
      </c>
      <c r="M32" s="184">
        <f t="shared" si="10"/>
        <v>0</v>
      </c>
      <c r="N32" s="184">
        <f t="shared" si="10"/>
        <v>0</v>
      </c>
      <c r="O32" s="184">
        <f t="shared" si="10"/>
        <v>0</v>
      </c>
      <c r="P32" s="184">
        <f t="shared" si="10"/>
        <v>0</v>
      </c>
      <c r="Q32" s="186">
        <f t="shared" si="10"/>
        <v>0</v>
      </c>
      <c r="R32" s="206">
        <f t="shared" si="10"/>
        <v>0</v>
      </c>
      <c r="S32" s="184">
        <f aca="true" t="shared" si="11" ref="S32:AL32">S33</f>
        <v>7.457</v>
      </c>
      <c r="T32" s="184">
        <f t="shared" si="11"/>
        <v>1.3</v>
      </c>
      <c r="U32" s="184">
        <f t="shared" si="11"/>
        <v>0</v>
      </c>
      <c r="V32" s="184">
        <f t="shared" si="11"/>
        <v>2.4299999999999997</v>
      </c>
      <c r="W32" s="184">
        <f t="shared" si="11"/>
        <v>0</v>
      </c>
      <c r="X32" s="186">
        <f t="shared" si="11"/>
        <v>0</v>
      </c>
      <c r="Y32" s="206">
        <f t="shared" si="11"/>
        <v>0</v>
      </c>
      <c r="Z32" s="184">
        <f t="shared" si="11"/>
        <v>8.64</v>
      </c>
      <c r="AA32" s="184">
        <f t="shared" si="11"/>
        <v>0.75</v>
      </c>
      <c r="AB32" s="184">
        <f t="shared" si="11"/>
        <v>0</v>
      </c>
      <c r="AC32" s="184">
        <f t="shared" si="11"/>
        <v>4.79</v>
      </c>
      <c r="AD32" s="184">
        <f t="shared" si="11"/>
        <v>0</v>
      </c>
      <c r="AE32" s="186">
        <f t="shared" si="11"/>
        <v>0</v>
      </c>
      <c r="AF32" s="206">
        <f t="shared" si="11"/>
        <v>0</v>
      </c>
      <c r="AG32" s="184">
        <f t="shared" si="11"/>
        <v>16.097</v>
      </c>
      <c r="AH32" s="184">
        <f t="shared" si="11"/>
        <v>2.0500000000000003</v>
      </c>
      <c r="AI32" s="184">
        <f t="shared" si="11"/>
        <v>0</v>
      </c>
      <c r="AJ32" s="184">
        <f t="shared" si="11"/>
        <v>7.219999999999999</v>
      </c>
      <c r="AK32" s="184">
        <f t="shared" si="11"/>
        <v>0</v>
      </c>
      <c r="AL32" s="186">
        <f t="shared" si="11"/>
        <v>0</v>
      </c>
    </row>
    <row r="33" spans="1:38" s="138" customFormat="1" ht="29.25">
      <c r="A33" s="268" t="s">
        <v>332</v>
      </c>
      <c r="B33" s="288" t="s">
        <v>331</v>
      </c>
      <c r="C33" s="298"/>
      <c r="D33" s="206">
        <f aca="true" t="shared" si="12" ref="D33:S33">D34+D35+D36+D37+D38+D39+D40+D41+D42+D43+D44+D45+D46</f>
        <v>0</v>
      </c>
      <c r="E33" s="184">
        <f t="shared" si="12"/>
        <v>0</v>
      </c>
      <c r="F33" s="184">
        <f t="shared" si="12"/>
        <v>0</v>
      </c>
      <c r="G33" s="184">
        <f t="shared" si="12"/>
        <v>0</v>
      </c>
      <c r="H33" s="184">
        <f t="shared" si="12"/>
        <v>0</v>
      </c>
      <c r="I33" s="184">
        <f t="shared" si="12"/>
        <v>0</v>
      </c>
      <c r="J33" s="186">
        <f t="shared" si="12"/>
        <v>0</v>
      </c>
      <c r="K33" s="206">
        <f t="shared" si="12"/>
        <v>0</v>
      </c>
      <c r="L33" s="184">
        <f t="shared" si="12"/>
        <v>0</v>
      </c>
      <c r="M33" s="184">
        <f t="shared" si="12"/>
        <v>0</v>
      </c>
      <c r="N33" s="184">
        <f t="shared" si="12"/>
        <v>0</v>
      </c>
      <c r="O33" s="184">
        <f t="shared" si="12"/>
        <v>0</v>
      </c>
      <c r="P33" s="184">
        <f t="shared" si="12"/>
        <v>0</v>
      </c>
      <c r="Q33" s="186">
        <f t="shared" si="12"/>
        <v>0</v>
      </c>
      <c r="R33" s="206">
        <f t="shared" si="12"/>
        <v>0</v>
      </c>
      <c r="S33" s="184">
        <f t="shared" si="12"/>
        <v>7.457</v>
      </c>
      <c r="T33" s="184">
        <f aca="true" t="shared" si="13" ref="T33:AF33">T34+T35+T36+T37+T38+T39+T40+T41+T42+T43+T44+T45+T46</f>
        <v>1.3</v>
      </c>
      <c r="U33" s="184">
        <f t="shared" si="13"/>
        <v>0</v>
      </c>
      <c r="V33" s="184">
        <f t="shared" si="13"/>
        <v>2.4299999999999997</v>
      </c>
      <c r="W33" s="184">
        <f t="shared" si="13"/>
        <v>0</v>
      </c>
      <c r="X33" s="186">
        <f t="shared" si="13"/>
        <v>0</v>
      </c>
      <c r="Y33" s="206">
        <f t="shared" si="13"/>
        <v>0</v>
      </c>
      <c r="Z33" s="184">
        <f t="shared" si="13"/>
        <v>8.64</v>
      </c>
      <c r="AA33" s="184">
        <f t="shared" si="13"/>
        <v>0.75</v>
      </c>
      <c r="AB33" s="184">
        <f t="shared" si="13"/>
        <v>0</v>
      </c>
      <c r="AC33" s="184">
        <f t="shared" si="13"/>
        <v>4.79</v>
      </c>
      <c r="AD33" s="184">
        <f t="shared" si="13"/>
        <v>0</v>
      </c>
      <c r="AE33" s="186">
        <f t="shared" si="13"/>
        <v>0</v>
      </c>
      <c r="AF33" s="206">
        <f t="shared" si="13"/>
        <v>0</v>
      </c>
      <c r="AG33" s="184">
        <f aca="true" t="shared" si="14" ref="AG33:AL33">AG34+AG35+AG36+AG37+AG38+AG39+AG40+AG41+AG42+AG43+AG44+AG45+AG46</f>
        <v>16.097</v>
      </c>
      <c r="AH33" s="184">
        <f t="shared" si="14"/>
        <v>2.0500000000000003</v>
      </c>
      <c r="AI33" s="184">
        <f t="shared" si="14"/>
        <v>0</v>
      </c>
      <c r="AJ33" s="184">
        <f t="shared" si="14"/>
        <v>7.219999999999999</v>
      </c>
      <c r="AK33" s="184">
        <f t="shared" si="14"/>
        <v>0</v>
      </c>
      <c r="AL33" s="186">
        <f t="shared" si="14"/>
        <v>0</v>
      </c>
    </row>
    <row r="34" spans="1:38" s="138" customFormat="1" ht="75">
      <c r="A34" s="289" t="s">
        <v>332</v>
      </c>
      <c r="B34" s="278" t="s">
        <v>337</v>
      </c>
      <c r="C34" s="298" t="s">
        <v>388</v>
      </c>
      <c r="D34" s="299">
        <v>0</v>
      </c>
      <c r="E34" s="275">
        <v>0</v>
      </c>
      <c r="F34" s="275">
        <v>0</v>
      </c>
      <c r="G34" s="275">
        <v>0</v>
      </c>
      <c r="H34" s="275">
        <v>0</v>
      </c>
      <c r="I34" s="275">
        <v>0</v>
      </c>
      <c r="J34" s="300">
        <v>0</v>
      </c>
      <c r="K34" s="299">
        <v>0</v>
      </c>
      <c r="L34" s="275">
        <v>0</v>
      </c>
      <c r="M34" s="275">
        <v>0</v>
      </c>
      <c r="N34" s="275">
        <v>0</v>
      </c>
      <c r="O34" s="275">
        <v>0</v>
      </c>
      <c r="P34" s="275">
        <v>0</v>
      </c>
      <c r="Q34" s="300">
        <v>0</v>
      </c>
      <c r="R34" s="299">
        <v>0</v>
      </c>
      <c r="S34" s="283">
        <v>1.192</v>
      </c>
      <c r="T34" s="245">
        <v>0.1</v>
      </c>
      <c r="U34" s="125">
        <v>0</v>
      </c>
      <c r="V34" s="125">
        <v>0.57</v>
      </c>
      <c r="W34" s="275">
        <v>0</v>
      </c>
      <c r="X34" s="300">
        <v>0</v>
      </c>
      <c r="Y34" s="299">
        <v>0</v>
      </c>
      <c r="Z34" s="275">
        <v>0</v>
      </c>
      <c r="AA34" s="275">
        <v>0</v>
      </c>
      <c r="AB34" s="275">
        <v>0</v>
      </c>
      <c r="AC34" s="275">
        <v>0</v>
      </c>
      <c r="AD34" s="275">
        <v>0</v>
      </c>
      <c r="AE34" s="300">
        <v>0</v>
      </c>
      <c r="AF34" s="208">
        <f aca="true" t="shared" si="15" ref="AF34:AF46">Y34+R34+K34+D34</f>
        <v>0</v>
      </c>
      <c r="AG34" s="125">
        <f aca="true" t="shared" si="16" ref="AG34:AG46">Z34+S34+L34+E34</f>
        <v>1.192</v>
      </c>
      <c r="AH34" s="125">
        <f aca="true" t="shared" si="17" ref="AH34:AH46">AA34+T34+M34+F34</f>
        <v>0.1</v>
      </c>
      <c r="AI34" s="125">
        <f aca="true" t="shared" si="18" ref="AI34:AI46">AB34+U34+N34+G34</f>
        <v>0</v>
      </c>
      <c r="AJ34" s="125">
        <f aca="true" t="shared" si="19" ref="AJ34:AJ46">AC34+V34+O34+H34</f>
        <v>0.57</v>
      </c>
      <c r="AK34" s="125">
        <f aca="true" t="shared" si="20" ref="AK34:AK46">AD34+W34+P34+I34</f>
        <v>0</v>
      </c>
      <c r="AL34" s="300">
        <v>0</v>
      </c>
    </row>
    <row r="35" spans="1:38" s="138" customFormat="1" ht="75">
      <c r="A35" s="289" t="s">
        <v>332</v>
      </c>
      <c r="B35" s="278" t="s">
        <v>321</v>
      </c>
      <c r="C35" s="298" t="s">
        <v>389</v>
      </c>
      <c r="D35" s="299">
        <v>0</v>
      </c>
      <c r="E35" s="275">
        <v>0</v>
      </c>
      <c r="F35" s="275">
        <v>0</v>
      </c>
      <c r="G35" s="275">
        <v>0</v>
      </c>
      <c r="H35" s="275">
        <v>0</v>
      </c>
      <c r="I35" s="275">
        <v>0</v>
      </c>
      <c r="J35" s="300">
        <v>0</v>
      </c>
      <c r="K35" s="299">
        <v>0</v>
      </c>
      <c r="L35" s="275">
        <v>0</v>
      </c>
      <c r="M35" s="275">
        <v>0</v>
      </c>
      <c r="N35" s="275">
        <v>0</v>
      </c>
      <c r="O35" s="275">
        <v>0</v>
      </c>
      <c r="P35" s="275">
        <v>0</v>
      </c>
      <c r="Q35" s="300">
        <v>0</v>
      </c>
      <c r="R35" s="299">
        <v>0</v>
      </c>
      <c r="S35" s="283">
        <v>0.853</v>
      </c>
      <c r="T35" s="124">
        <v>0.1</v>
      </c>
      <c r="U35" s="125">
        <v>0</v>
      </c>
      <c r="V35" s="125">
        <v>0.15</v>
      </c>
      <c r="W35" s="275">
        <v>0</v>
      </c>
      <c r="X35" s="300">
        <v>0</v>
      </c>
      <c r="Y35" s="299">
        <v>0</v>
      </c>
      <c r="Z35" s="275">
        <v>0</v>
      </c>
      <c r="AA35" s="275">
        <v>0</v>
      </c>
      <c r="AB35" s="275">
        <v>0</v>
      </c>
      <c r="AC35" s="308">
        <v>0</v>
      </c>
      <c r="AD35" s="308">
        <v>0</v>
      </c>
      <c r="AE35" s="303">
        <v>0</v>
      </c>
      <c r="AF35" s="208">
        <f t="shared" si="15"/>
        <v>0</v>
      </c>
      <c r="AG35" s="125">
        <f t="shared" si="16"/>
        <v>0.853</v>
      </c>
      <c r="AH35" s="125">
        <f t="shared" si="17"/>
        <v>0.1</v>
      </c>
      <c r="AI35" s="125">
        <f t="shared" si="18"/>
        <v>0</v>
      </c>
      <c r="AJ35" s="125">
        <f t="shared" si="19"/>
        <v>0.15</v>
      </c>
      <c r="AK35" s="125">
        <f t="shared" si="20"/>
        <v>0</v>
      </c>
      <c r="AL35" s="303">
        <v>0</v>
      </c>
    </row>
    <row r="36" spans="1:38" s="138" customFormat="1" ht="90">
      <c r="A36" s="289" t="s">
        <v>332</v>
      </c>
      <c r="B36" s="278" t="s">
        <v>322</v>
      </c>
      <c r="C36" s="298" t="s">
        <v>390</v>
      </c>
      <c r="D36" s="299">
        <v>0</v>
      </c>
      <c r="E36" s="275">
        <v>0</v>
      </c>
      <c r="F36" s="275">
        <v>0</v>
      </c>
      <c r="G36" s="275">
        <v>0</v>
      </c>
      <c r="H36" s="275">
        <v>0</v>
      </c>
      <c r="I36" s="275">
        <v>0</v>
      </c>
      <c r="J36" s="300">
        <v>0</v>
      </c>
      <c r="K36" s="299">
        <v>0</v>
      </c>
      <c r="L36" s="275">
        <v>0</v>
      </c>
      <c r="M36" s="275">
        <v>0</v>
      </c>
      <c r="N36" s="275">
        <v>0</v>
      </c>
      <c r="O36" s="275">
        <v>0</v>
      </c>
      <c r="P36" s="275">
        <v>0</v>
      </c>
      <c r="Q36" s="300">
        <v>0</v>
      </c>
      <c r="R36" s="299">
        <v>0</v>
      </c>
      <c r="S36" s="283">
        <v>1.379</v>
      </c>
      <c r="T36" s="124">
        <v>0.1</v>
      </c>
      <c r="U36" s="125">
        <v>0</v>
      </c>
      <c r="V36" s="125">
        <v>0.87</v>
      </c>
      <c r="W36" s="275">
        <v>0</v>
      </c>
      <c r="X36" s="300">
        <v>0</v>
      </c>
      <c r="Y36" s="299">
        <v>0</v>
      </c>
      <c r="Z36" s="275">
        <v>0</v>
      </c>
      <c r="AA36" s="275">
        <v>0</v>
      </c>
      <c r="AB36" s="275">
        <v>0</v>
      </c>
      <c r="AC36" s="275">
        <v>0</v>
      </c>
      <c r="AD36" s="275">
        <v>0</v>
      </c>
      <c r="AE36" s="300">
        <v>0</v>
      </c>
      <c r="AF36" s="208">
        <f t="shared" si="15"/>
        <v>0</v>
      </c>
      <c r="AG36" s="125">
        <f t="shared" si="16"/>
        <v>1.379</v>
      </c>
      <c r="AH36" s="125">
        <f t="shared" si="17"/>
        <v>0.1</v>
      </c>
      <c r="AI36" s="125">
        <f t="shared" si="18"/>
        <v>0</v>
      </c>
      <c r="AJ36" s="125">
        <f t="shared" si="19"/>
        <v>0.87</v>
      </c>
      <c r="AK36" s="125">
        <f t="shared" si="20"/>
        <v>0</v>
      </c>
      <c r="AL36" s="300">
        <v>0</v>
      </c>
    </row>
    <row r="37" spans="1:38" s="138" customFormat="1" ht="45">
      <c r="A37" s="289" t="s">
        <v>332</v>
      </c>
      <c r="B37" s="290" t="s">
        <v>323</v>
      </c>
      <c r="C37" s="298" t="s">
        <v>391</v>
      </c>
      <c r="D37" s="299">
        <v>0</v>
      </c>
      <c r="E37" s="275">
        <v>0</v>
      </c>
      <c r="F37" s="275">
        <v>0</v>
      </c>
      <c r="G37" s="275">
        <v>0</v>
      </c>
      <c r="H37" s="275">
        <v>0</v>
      </c>
      <c r="I37" s="275">
        <v>0</v>
      </c>
      <c r="J37" s="300">
        <v>0</v>
      </c>
      <c r="K37" s="299">
        <v>0</v>
      </c>
      <c r="L37" s="275">
        <v>0</v>
      </c>
      <c r="M37" s="275">
        <v>0</v>
      </c>
      <c r="N37" s="275">
        <v>0</v>
      </c>
      <c r="O37" s="275">
        <v>0</v>
      </c>
      <c r="P37" s="275">
        <v>0</v>
      </c>
      <c r="Q37" s="300">
        <v>0</v>
      </c>
      <c r="R37" s="360">
        <v>0</v>
      </c>
      <c r="S37" s="283">
        <v>0.756</v>
      </c>
      <c r="T37" s="124">
        <v>0.1</v>
      </c>
      <c r="U37" s="125">
        <v>0</v>
      </c>
      <c r="V37" s="125">
        <v>0.04</v>
      </c>
      <c r="W37" s="275">
        <v>0</v>
      </c>
      <c r="X37" s="300">
        <v>0</v>
      </c>
      <c r="Y37" s="299">
        <v>0</v>
      </c>
      <c r="Z37" s="275">
        <v>0</v>
      </c>
      <c r="AA37" s="275">
        <v>0</v>
      </c>
      <c r="AB37" s="275">
        <v>0</v>
      </c>
      <c r="AC37" s="275">
        <v>0</v>
      </c>
      <c r="AD37" s="275">
        <v>0</v>
      </c>
      <c r="AE37" s="300">
        <v>0</v>
      </c>
      <c r="AF37" s="208">
        <f t="shared" si="15"/>
        <v>0</v>
      </c>
      <c r="AG37" s="125">
        <f t="shared" si="16"/>
        <v>0.756</v>
      </c>
      <c r="AH37" s="125">
        <f t="shared" si="17"/>
        <v>0.1</v>
      </c>
      <c r="AI37" s="125">
        <f t="shared" si="18"/>
        <v>0</v>
      </c>
      <c r="AJ37" s="125">
        <f t="shared" si="19"/>
        <v>0.04</v>
      </c>
      <c r="AK37" s="125">
        <f t="shared" si="20"/>
        <v>0</v>
      </c>
      <c r="AL37" s="300">
        <v>0</v>
      </c>
    </row>
    <row r="38" spans="1:38" s="138" customFormat="1" ht="45">
      <c r="A38" s="289" t="s">
        <v>332</v>
      </c>
      <c r="B38" s="290" t="s">
        <v>324</v>
      </c>
      <c r="C38" s="298" t="s">
        <v>392</v>
      </c>
      <c r="D38" s="299">
        <v>0</v>
      </c>
      <c r="E38" s="275">
        <v>0</v>
      </c>
      <c r="F38" s="275">
        <v>0</v>
      </c>
      <c r="G38" s="275">
        <v>0</v>
      </c>
      <c r="H38" s="275">
        <v>0</v>
      </c>
      <c r="I38" s="275">
        <v>0</v>
      </c>
      <c r="J38" s="300">
        <v>0</v>
      </c>
      <c r="K38" s="299">
        <v>0</v>
      </c>
      <c r="L38" s="275">
        <v>0</v>
      </c>
      <c r="M38" s="275">
        <v>0</v>
      </c>
      <c r="N38" s="275">
        <v>0</v>
      </c>
      <c r="O38" s="275">
        <v>0</v>
      </c>
      <c r="P38" s="275">
        <v>0</v>
      </c>
      <c r="Q38" s="300">
        <v>0</v>
      </c>
      <c r="R38" s="360">
        <v>0</v>
      </c>
      <c r="S38" s="283">
        <v>1.0010000000000001</v>
      </c>
      <c r="T38" s="124">
        <v>0.4</v>
      </c>
      <c r="U38" s="125">
        <v>0</v>
      </c>
      <c r="V38" s="125">
        <v>0.13</v>
      </c>
      <c r="W38" s="275">
        <v>0</v>
      </c>
      <c r="X38" s="300">
        <v>0</v>
      </c>
      <c r="Y38" s="299">
        <v>0</v>
      </c>
      <c r="Z38" s="275">
        <v>0</v>
      </c>
      <c r="AA38" s="275">
        <v>0</v>
      </c>
      <c r="AB38" s="275">
        <v>0</v>
      </c>
      <c r="AC38" s="275">
        <v>0</v>
      </c>
      <c r="AD38" s="275">
        <v>0</v>
      </c>
      <c r="AE38" s="300">
        <v>0</v>
      </c>
      <c r="AF38" s="208">
        <f t="shared" si="15"/>
        <v>0</v>
      </c>
      <c r="AG38" s="125">
        <f t="shared" si="16"/>
        <v>1.0010000000000001</v>
      </c>
      <c r="AH38" s="125">
        <f t="shared" si="17"/>
        <v>0.4</v>
      </c>
      <c r="AI38" s="125">
        <f t="shared" si="18"/>
        <v>0</v>
      </c>
      <c r="AJ38" s="125">
        <f t="shared" si="19"/>
        <v>0.13</v>
      </c>
      <c r="AK38" s="125">
        <f t="shared" si="20"/>
        <v>0</v>
      </c>
      <c r="AL38" s="300">
        <v>0</v>
      </c>
    </row>
    <row r="39" spans="1:38" s="138" customFormat="1" ht="45">
      <c r="A39" s="289" t="s">
        <v>332</v>
      </c>
      <c r="B39" s="290" t="s">
        <v>325</v>
      </c>
      <c r="C39" s="298" t="s">
        <v>393</v>
      </c>
      <c r="D39" s="299">
        <v>0</v>
      </c>
      <c r="E39" s="275">
        <v>0</v>
      </c>
      <c r="F39" s="275">
        <v>0</v>
      </c>
      <c r="G39" s="275">
        <v>0</v>
      </c>
      <c r="H39" s="275">
        <v>0</v>
      </c>
      <c r="I39" s="275">
        <v>0</v>
      </c>
      <c r="J39" s="300">
        <v>0</v>
      </c>
      <c r="K39" s="299">
        <v>0</v>
      </c>
      <c r="L39" s="275">
        <v>0</v>
      </c>
      <c r="M39" s="275">
        <v>0</v>
      </c>
      <c r="N39" s="275">
        <v>0</v>
      </c>
      <c r="O39" s="275">
        <v>0</v>
      </c>
      <c r="P39" s="275">
        <v>0</v>
      </c>
      <c r="Q39" s="300">
        <v>0</v>
      </c>
      <c r="R39" s="360">
        <v>0</v>
      </c>
      <c r="S39" s="283">
        <v>0.954</v>
      </c>
      <c r="T39" s="124">
        <v>0.25</v>
      </c>
      <c r="U39" s="125">
        <v>0</v>
      </c>
      <c r="V39" s="125">
        <v>0.16</v>
      </c>
      <c r="W39" s="275">
        <v>0</v>
      </c>
      <c r="X39" s="300">
        <v>0</v>
      </c>
      <c r="Y39" s="299">
        <v>0</v>
      </c>
      <c r="Z39" s="275">
        <v>0</v>
      </c>
      <c r="AA39" s="275">
        <v>0</v>
      </c>
      <c r="AB39" s="275">
        <v>0</v>
      </c>
      <c r="AC39" s="275">
        <v>0</v>
      </c>
      <c r="AD39" s="275">
        <v>0</v>
      </c>
      <c r="AE39" s="300">
        <v>0</v>
      </c>
      <c r="AF39" s="208">
        <f t="shared" si="15"/>
        <v>0</v>
      </c>
      <c r="AG39" s="125">
        <f t="shared" si="16"/>
        <v>0.954</v>
      </c>
      <c r="AH39" s="125">
        <f t="shared" si="17"/>
        <v>0.25</v>
      </c>
      <c r="AI39" s="125">
        <f t="shared" si="18"/>
        <v>0</v>
      </c>
      <c r="AJ39" s="125">
        <f t="shared" si="19"/>
        <v>0.16</v>
      </c>
      <c r="AK39" s="125">
        <f t="shared" si="20"/>
        <v>0</v>
      </c>
      <c r="AL39" s="300">
        <v>0</v>
      </c>
    </row>
    <row r="40" spans="1:38" s="138" customFormat="1" ht="90">
      <c r="A40" s="289" t="s">
        <v>332</v>
      </c>
      <c r="B40" s="290" t="s">
        <v>326</v>
      </c>
      <c r="C40" s="298" t="s">
        <v>394</v>
      </c>
      <c r="D40" s="299">
        <v>0</v>
      </c>
      <c r="E40" s="275">
        <v>0</v>
      </c>
      <c r="F40" s="275">
        <v>0</v>
      </c>
      <c r="G40" s="275">
        <v>0</v>
      </c>
      <c r="H40" s="275">
        <v>0</v>
      </c>
      <c r="I40" s="275">
        <v>0</v>
      </c>
      <c r="J40" s="300">
        <v>0</v>
      </c>
      <c r="K40" s="299">
        <v>0</v>
      </c>
      <c r="L40" s="275">
        <v>0</v>
      </c>
      <c r="M40" s="275">
        <v>0</v>
      </c>
      <c r="N40" s="275">
        <v>0</v>
      </c>
      <c r="O40" s="275">
        <v>0</v>
      </c>
      <c r="P40" s="275">
        <v>0</v>
      </c>
      <c r="Q40" s="300">
        <v>0</v>
      </c>
      <c r="R40" s="360">
        <v>0</v>
      </c>
      <c r="S40" s="283">
        <v>1.322</v>
      </c>
      <c r="T40" s="124">
        <v>0.25</v>
      </c>
      <c r="U40" s="125">
        <v>0</v>
      </c>
      <c r="V40" s="125">
        <v>0.51</v>
      </c>
      <c r="W40" s="275">
        <v>0</v>
      </c>
      <c r="X40" s="300">
        <v>0</v>
      </c>
      <c r="Y40" s="299">
        <v>0</v>
      </c>
      <c r="Z40" s="275">
        <v>0</v>
      </c>
      <c r="AA40" s="275">
        <v>0</v>
      </c>
      <c r="AB40" s="275">
        <v>0</v>
      </c>
      <c r="AC40" s="275">
        <v>0</v>
      </c>
      <c r="AD40" s="275">
        <v>0</v>
      </c>
      <c r="AE40" s="300">
        <v>0</v>
      </c>
      <c r="AF40" s="208">
        <f t="shared" si="15"/>
        <v>0</v>
      </c>
      <c r="AG40" s="125">
        <f t="shared" si="16"/>
        <v>1.322</v>
      </c>
      <c r="AH40" s="125">
        <f t="shared" si="17"/>
        <v>0.25</v>
      </c>
      <c r="AI40" s="125">
        <f t="shared" si="18"/>
        <v>0</v>
      </c>
      <c r="AJ40" s="125">
        <f t="shared" si="19"/>
        <v>0.51</v>
      </c>
      <c r="AK40" s="125">
        <f t="shared" si="20"/>
        <v>0</v>
      </c>
      <c r="AL40" s="300">
        <v>0</v>
      </c>
    </row>
    <row r="41" spans="1:38" s="138" customFormat="1" ht="90">
      <c r="A41" s="289" t="s">
        <v>332</v>
      </c>
      <c r="B41" s="290" t="s">
        <v>327</v>
      </c>
      <c r="C41" s="298" t="s">
        <v>395</v>
      </c>
      <c r="D41" s="299">
        <v>0</v>
      </c>
      <c r="E41" s="275">
        <v>0</v>
      </c>
      <c r="F41" s="275">
        <v>0</v>
      </c>
      <c r="G41" s="275">
        <v>0</v>
      </c>
      <c r="H41" s="275">
        <v>0</v>
      </c>
      <c r="I41" s="275">
        <v>0</v>
      </c>
      <c r="J41" s="300">
        <v>0</v>
      </c>
      <c r="K41" s="299">
        <v>0</v>
      </c>
      <c r="L41" s="275">
        <v>0</v>
      </c>
      <c r="M41" s="275">
        <v>0</v>
      </c>
      <c r="N41" s="275">
        <v>0</v>
      </c>
      <c r="O41" s="275">
        <v>0</v>
      </c>
      <c r="P41" s="275">
        <v>0</v>
      </c>
      <c r="Q41" s="300">
        <v>0</v>
      </c>
      <c r="R41" s="299">
        <v>0</v>
      </c>
      <c r="S41" s="275">
        <v>0</v>
      </c>
      <c r="T41" s="275">
        <v>0</v>
      </c>
      <c r="U41" s="275">
        <v>0</v>
      </c>
      <c r="V41" s="275">
        <v>0</v>
      </c>
      <c r="W41" s="275">
        <v>0</v>
      </c>
      <c r="X41" s="300">
        <v>0</v>
      </c>
      <c r="Y41" s="208">
        <v>0</v>
      </c>
      <c r="Z41" s="283">
        <v>1.314</v>
      </c>
      <c r="AA41" s="124">
        <v>0.1</v>
      </c>
      <c r="AB41" s="125">
        <v>0</v>
      </c>
      <c r="AC41" s="125">
        <v>0.73</v>
      </c>
      <c r="AD41" s="275">
        <v>0</v>
      </c>
      <c r="AE41" s="300">
        <v>0</v>
      </c>
      <c r="AF41" s="208">
        <f t="shared" si="15"/>
        <v>0</v>
      </c>
      <c r="AG41" s="125">
        <f t="shared" si="16"/>
        <v>1.314</v>
      </c>
      <c r="AH41" s="125">
        <f t="shared" si="17"/>
        <v>0.1</v>
      </c>
      <c r="AI41" s="125">
        <f t="shared" si="18"/>
        <v>0</v>
      </c>
      <c r="AJ41" s="125">
        <f t="shared" si="19"/>
        <v>0.73</v>
      </c>
      <c r="AK41" s="125">
        <f t="shared" si="20"/>
        <v>0</v>
      </c>
      <c r="AL41" s="300">
        <v>0</v>
      </c>
    </row>
    <row r="42" spans="1:38" s="138" customFormat="1" ht="90">
      <c r="A42" s="289" t="s">
        <v>332</v>
      </c>
      <c r="B42" s="290" t="s">
        <v>328</v>
      </c>
      <c r="C42" s="298" t="s">
        <v>396</v>
      </c>
      <c r="D42" s="299">
        <v>0</v>
      </c>
      <c r="E42" s="275">
        <v>0</v>
      </c>
      <c r="F42" s="275">
        <v>0</v>
      </c>
      <c r="G42" s="275">
        <v>0</v>
      </c>
      <c r="H42" s="275">
        <v>0</v>
      </c>
      <c r="I42" s="275">
        <v>0</v>
      </c>
      <c r="J42" s="300">
        <v>0</v>
      </c>
      <c r="K42" s="299">
        <v>0</v>
      </c>
      <c r="L42" s="275">
        <v>0</v>
      </c>
      <c r="M42" s="275">
        <v>0</v>
      </c>
      <c r="N42" s="275">
        <v>0</v>
      </c>
      <c r="O42" s="275">
        <v>0</v>
      </c>
      <c r="P42" s="275">
        <v>0</v>
      </c>
      <c r="Q42" s="300">
        <v>0</v>
      </c>
      <c r="R42" s="299">
        <v>0</v>
      </c>
      <c r="S42" s="275">
        <v>0</v>
      </c>
      <c r="T42" s="275">
        <v>0</v>
      </c>
      <c r="U42" s="275">
        <v>0</v>
      </c>
      <c r="V42" s="275">
        <v>0</v>
      </c>
      <c r="W42" s="275">
        <v>0</v>
      </c>
      <c r="X42" s="300">
        <v>0</v>
      </c>
      <c r="Y42" s="208">
        <v>0</v>
      </c>
      <c r="Z42" s="283">
        <v>1.605</v>
      </c>
      <c r="AA42" s="124">
        <v>0.1</v>
      </c>
      <c r="AB42" s="125">
        <v>0</v>
      </c>
      <c r="AC42" s="125">
        <v>1.04</v>
      </c>
      <c r="AD42" s="275">
        <v>0</v>
      </c>
      <c r="AE42" s="300">
        <v>0</v>
      </c>
      <c r="AF42" s="208">
        <f t="shared" si="15"/>
        <v>0</v>
      </c>
      <c r="AG42" s="125">
        <f t="shared" si="16"/>
        <v>1.605</v>
      </c>
      <c r="AH42" s="125">
        <f t="shared" si="17"/>
        <v>0.1</v>
      </c>
      <c r="AI42" s="125">
        <f t="shared" si="18"/>
        <v>0</v>
      </c>
      <c r="AJ42" s="125">
        <f t="shared" si="19"/>
        <v>1.04</v>
      </c>
      <c r="AK42" s="125">
        <f t="shared" si="20"/>
        <v>0</v>
      </c>
      <c r="AL42" s="300">
        <v>0</v>
      </c>
    </row>
    <row r="43" spans="1:38" s="138" customFormat="1" ht="90">
      <c r="A43" s="289" t="s">
        <v>332</v>
      </c>
      <c r="B43" s="290" t="s">
        <v>329</v>
      </c>
      <c r="C43" s="298" t="s">
        <v>397</v>
      </c>
      <c r="D43" s="299">
        <v>0</v>
      </c>
      <c r="E43" s="275">
        <v>0</v>
      </c>
      <c r="F43" s="275">
        <v>0</v>
      </c>
      <c r="G43" s="275">
        <v>0</v>
      </c>
      <c r="H43" s="275">
        <v>0</v>
      </c>
      <c r="I43" s="275">
        <v>0</v>
      </c>
      <c r="J43" s="300">
        <v>0</v>
      </c>
      <c r="K43" s="299">
        <v>0</v>
      </c>
      <c r="L43" s="275">
        <v>0</v>
      </c>
      <c r="M43" s="275">
        <v>0</v>
      </c>
      <c r="N43" s="275">
        <v>0</v>
      </c>
      <c r="O43" s="275">
        <v>0</v>
      </c>
      <c r="P43" s="275">
        <v>0</v>
      </c>
      <c r="Q43" s="300">
        <v>0</v>
      </c>
      <c r="R43" s="299">
        <v>0</v>
      </c>
      <c r="S43" s="275">
        <v>0</v>
      </c>
      <c r="T43" s="275">
        <v>0</v>
      </c>
      <c r="U43" s="275">
        <v>0</v>
      </c>
      <c r="V43" s="275">
        <v>0</v>
      </c>
      <c r="W43" s="275">
        <v>0</v>
      </c>
      <c r="X43" s="300">
        <v>0</v>
      </c>
      <c r="Y43" s="208">
        <v>0</v>
      </c>
      <c r="Z43" s="283">
        <v>1.134</v>
      </c>
      <c r="AA43" s="124">
        <v>0.1</v>
      </c>
      <c r="AB43" s="125">
        <v>0</v>
      </c>
      <c r="AC43" s="125">
        <v>0.38</v>
      </c>
      <c r="AD43" s="275">
        <v>0</v>
      </c>
      <c r="AE43" s="300">
        <v>0</v>
      </c>
      <c r="AF43" s="208">
        <f t="shared" si="15"/>
        <v>0</v>
      </c>
      <c r="AG43" s="125">
        <f t="shared" si="16"/>
        <v>1.134</v>
      </c>
      <c r="AH43" s="125">
        <f t="shared" si="17"/>
        <v>0.1</v>
      </c>
      <c r="AI43" s="125">
        <f t="shared" si="18"/>
        <v>0</v>
      </c>
      <c r="AJ43" s="125">
        <f t="shared" si="19"/>
        <v>0.38</v>
      </c>
      <c r="AK43" s="125">
        <f t="shared" si="20"/>
        <v>0</v>
      </c>
      <c r="AL43" s="300">
        <v>0</v>
      </c>
    </row>
    <row r="44" spans="1:38" s="138" customFormat="1" ht="90">
      <c r="A44" s="289" t="s">
        <v>332</v>
      </c>
      <c r="B44" s="290" t="s">
        <v>330</v>
      </c>
      <c r="C44" s="298" t="s">
        <v>398</v>
      </c>
      <c r="D44" s="299">
        <v>0</v>
      </c>
      <c r="E44" s="275">
        <v>0</v>
      </c>
      <c r="F44" s="275">
        <v>0</v>
      </c>
      <c r="G44" s="275">
        <v>0</v>
      </c>
      <c r="H44" s="275">
        <v>0</v>
      </c>
      <c r="I44" s="275">
        <v>0</v>
      </c>
      <c r="J44" s="300">
        <v>0</v>
      </c>
      <c r="K44" s="299">
        <v>0</v>
      </c>
      <c r="L44" s="275">
        <v>0</v>
      </c>
      <c r="M44" s="275">
        <v>0</v>
      </c>
      <c r="N44" s="275">
        <v>0</v>
      </c>
      <c r="O44" s="275">
        <v>0</v>
      </c>
      <c r="P44" s="275">
        <v>0</v>
      </c>
      <c r="Q44" s="300">
        <v>0</v>
      </c>
      <c r="R44" s="299">
        <v>0</v>
      </c>
      <c r="S44" s="275">
        <v>0</v>
      </c>
      <c r="T44" s="275">
        <v>0</v>
      </c>
      <c r="U44" s="275">
        <v>0</v>
      </c>
      <c r="V44" s="275">
        <v>0</v>
      </c>
      <c r="W44" s="275">
        <v>0</v>
      </c>
      <c r="X44" s="300">
        <v>0</v>
      </c>
      <c r="Y44" s="208">
        <v>0</v>
      </c>
      <c r="Z44" s="283">
        <v>1.1</v>
      </c>
      <c r="AA44" s="124">
        <v>0.25</v>
      </c>
      <c r="AB44" s="125">
        <v>0</v>
      </c>
      <c r="AC44" s="125">
        <v>0.33</v>
      </c>
      <c r="AD44" s="275">
        <v>0</v>
      </c>
      <c r="AE44" s="300">
        <v>0</v>
      </c>
      <c r="AF44" s="208">
        <f t="shared" si="15"/>
        <v>0</v>
      </c>
      <c r="AG44" s="125">
        <f t="shared" si="16"/>
        <v>1.1</v>
      </c>
      <c r="AH44" s="125">
        <f t="shared" si="17"/>
        <v>0.25</v>
      </c>
      <c r="AI44" s="125">
        <f t="shared" si="18"/>
        <v>0</v>
      </c>
      <c r="AJ44" s="125">
        <f t="shared" si="19"/>
        <v>0.33</v>
      </c>
      <c r="AK44" s="125">
        <f t="shared" si="20"/>
        <v>0</v>
      </c>
      <c r="AL44" s="300">
        <v>0</v>
      </c>
    </row>
    <row r="45" spans="1:38" s="138" customFormat="1" ht="105">
      <c r="A45" s="289" t="s">
        <v>332</v>
      </c>
      <c r="B45" s="290" t="s">
        <v>335</v>
      </c>
      <c r="C45" s="298" t="s">
        <v>399</v>
      </c>
      <c r="D45" s="299">
        <v>0</v>
      </c>
      <c r="E45" s="275">
        <v>0</v>
      </c>
      <c r="F45" s="275">
        <v>0</v>
      </c>
      <c r="G45" s="275">
        <v>0</v>
      </c>
      <c r="H45" s="275">
        <v>0</v>
      </c>
      <c r="I45" s="275">
        <v>0</v>
      </c>
      <c r="J45" s="300">
        <v>0</v>
      </c>
      <c r="K45" s="299">
        <v>0</v>
      </c>
      <c r="L45" s="275">
        <v>0</v>
      </c>
      <c r="M45" s="275">
        <v>0</v>
      </c>
      <c r="N45" s="275">
        <v>0</v>
      </c>
      <c r="O45" s="275">
        <v>0</v>
      </c>
      <c r="P45" s="275">
        <v>0</v>
      </c>
      <c r="Q45" s="300">
        <v>0</v>
      </c>
      <c r="R45" s="299">
        <v>0</v>
      </c>
      <c r="S45" s="275">
        <v>0</v>
      </c>
      <c r="T45" s="275">
        <v>0</v>
      </c>
      <c r="U45" s="275">
        <v>0</v>
      </c>
      <c r="V45" s="275">
        <v>0</v>
      </c>
      <c r="W45" s="275">
        <v>0</v>
      </c>
      <c r="X45" s="300">
        <v>0</v>
      </c>
      <c r="Y45" s="208">
        <v>0</v>
      </c>
      <c r="Z45" s="283">
        <v>1.068</v>
      </c>
      <c r="AA45" s="124">
        <v>0.1</v>
      </c>
      <c r="AB45" s="125">
        <v>0</v>
      </c>
      <c r="AC45" s="125">
        <v>0.33</v>
      </c>
      <c r="AD45" s="275">
        <v>0</v>
      </c>
      <c r="AE45" s="300">
        <v>0</v>
      </c>
      <c r="AF45" s="208">
        <f t="shared" si="15"/>
        <v>0</v>
      </c>
      <c r="AG45" s="125">
        <f t="shared" si="16"/>
        <v>1.068</v>
      </c>
      <c r="AH45" s="125">
        <f t="shared" si="17"/>
        <v>0.1</v>
      </c>
      <c r="AI45" s="125">
        <f t="shared" si="18"/>
        <v>0</v>
      </c>
      <c r="AJ45" s="125">
        <f t="shared" si="19"/>
        <v>0.33</v>
      </c>
      <c r="AK45" s="125">
        <f t="shared" si="20"/>
        <v>0</v>
      </c>
      <c r="AL45" s="300">
        <v>0</v>
      </c>
    </row>
    <row r="46" spans="1:38" s="138" customFormat="1" ht="90.75" thickBot="1">
      <c r="A46" s="291" t="s">
        <v>332</v>
      </c>
      <c r="B46" s="292" t="s">
        <v>336</v>
      </c>
      <c r="C46" s="310" t="s">
        <v>400</v>
      </c>
      <c r="D46" s="311">
        <v>0</v>
      </c>
      <c r="E46" s="312">
        <v>0</v>
      </c>
      <c r="F46" s="312">
        <v>0</v>
      </c>
      <c r="G46" s="312">
        <v>0</v>
      </c>
      <c r="H46" s="312">
        <v>0</v>
      </c>
      <c r="I46" s="312">
        <v>0</v>
      </c>
      <c r="J46" s="313">
        <v>0</v>
      </c>
      <c r="K46" s="311">
        <v>0</v>
      </c>
      <c r="L46" s="312">
        <v>0</v>
      </c>
      <c r="M46" s="312">
        <v>0</v>
      </c>
      <c r="N46" s="312">
        <v>0</v>
      </c>
      <c r="O46" s="312">
        <v>0</v>
      </c>
      <c r="P46" s="312">
        <v>0</v>
      </c>
      <c r="Q46" s="313">
        <v>0</v>
      </c>
      <c r="R46" s="311">
        <v>0</v>
      </c>
      <c r="S46" s="312">
        <v>0</v>
      </c>
      <c r="T46" s="312">
        <v>0</v>
      </c>
      <c r="U46" s="312">
        <v>0</v>
      </c>
      <c r="V46" s="312">
        <v>0</v>
      </c>
      <c r="W46" s="312">
        <v>0</v>
      </c>
      <c r="X46" s="313">
        <v>0</v>
      </c>
      <c r="Y46" s="221">
        <v>0</v>
      </c>
      <c r="Z46" s="359">
        <v>2.419</v>
      </c>
      <c r="AA46" s="295">
        <v>0.1</v>
      </c>
      <c r="AB46" s="218">
        <v>0</v>
      </c>
      <c r="AC46" s="218">
        <v>1.98</v>
      </c>
      <c r="AD46" s="312">
        <v>0</v>
      </c>
      <c r="AE46" s="313">
        <v>0</v>
      </c>
      <c r="AF46" s="221">
        <f t="shared" si="15"/>
        <v>0</v>
      </c>
      <c r="AG46" s="218">
        <f t="shared" si="16"/>
        <v>2.419</v>
      </c>
      <c r="AH46" s="218">
        <f t="shared" si="17"/>
        <v>0.1</v>
      </c>
      <c r="AI46" s="218">
        <f t="shared" si="18"/>
        <v>0</v>
      </c>
      <c r="AJ46" s="218">
        <f t="shared" si="19"/>
        <v>1.98</v>
      </c>
      <c r="AK46" s="218">
        <f t="shared" si="20"/>
        <v>0</v>
      </c>
      <c r="AL46" s="313">
        <v>0</v>
      </c>
    </row>
    <row r="47" s="138" customFormat="1" ht="15"/>
    <row r="48" s="138" customFormat="1" ht="15"/>
    <row r="49" s="138" customFormat="1" ht="15"/>
    <row r="50" s="138" customFormat="1" ht="15"/>
    <row r="51" s="138" customFormat="1" ht="15"/>
    <row r="52" s="138" customFormat="1" ht="15"/>
    <row r="53" s="138" customFormat="1" ht="15"/>
    <row r="54" s="138" customFormat="1" ht="15"/>
    <row r="55" s="138" customFormat="1" ht="15"/>
    <row r="56" s="138" customFormat="1" ht="15"/>
    <row r="57" s="138" customFormat="1" ht="15"/>
    <row r="58" s="138" customFormat="1" ht="15"/>
    <row r="59" s="138" customFormat="1" ht="15"/>
    <row r="60" s="138" customFormat="1" ht="15"/>
    <row r="61" s="138" customFormat="1" ht="15"/>
    <row r="62" s="138" customFormat="1" ht="15"/>
    <row r="63" s="138" customFormat="1" ht="15"/>
    <row r="64" s="138" customFormat="1" ht="15"/>
    <row r="65" s="138" customFormat="1" ht="15"/>
    <row r="66" s="138" customFormat="1" ht="15"/>
    <row r="67" s="138" customFormat="1" ht="15"/>
    <row r="68" s="138" customFormat="1" ht="15"/>
    <row r="69" s="138" customFormat="1" ht="15"/>
    <row r="70" s="138" customFormat="1" ht="15"/>
    <row r="71" s="138" customFormat="1" ht="15"/>
    <row r="72" s="138" customFormat="1" ht="15"/>
    <row r="698" ht="15"/>
  </sheetData>
  <sheetProtection/>
  <mergeCells count="14">
    <mergeCell ref="L18:Q18"/>
    <mergeCell ref="S18:X18"/>
    <mergeCell ref="Z18:AE18"/>
    <mergeCell ref="AG18:AL18"/>
    <mergeCell ref="A16:A19"/>
    <mergeCell ref="B16:B19"/>
    <mergeCell ref="C16:C19"/>
    <mergeCell ref="D16:AL16"/>
    <mergeCell ref="D17:J17"/>
    <mergeCell ref="K17:Q17"/>
    <mergeCell ref="R17:X17"/>
    <mergeCell ref="Y17:AE17"/>
    <mergeCell ref="AF17:AL17"/>
    <mergeCell ref="E18:J18"/>
  </mergeCells>
  <hyperlinks>
    <hyperlink ref="F19" location="P698" display="P698"/>
    <hyperlink ref="G19" location="P698" display="P698"/>
    <hyperlink ref="H19" location="P698" display="P698"/>
    <hyperlink ref="I19" location="P698" display="P698"/>
    <hyperlink ref="J19" location="P698" display="P698"/>
    <hyperlink ref="M19" location="P698" display="P698"/>
    <hyperlink ref="N19" location="P698" display="P698"/>
    <hyperlink ref="O19" location="P698" display="P698"/>
    <hyperlink ref="P19" location="P698" display="P698"/>
    <hyperlink ref="Q19" location="P698" display="P698"/>
    <hyperlink ref="T19" location="P698" display="P698"/>
    <hyperlink ref="U19" location="P698" display="P698"/>
    <hyperlink ref="V19" location="P698" display="P698"/>
    <hyperlink ref="W19" location="P698" display="P698"/>
    <hyperlink ref="X19" location="P698" display="P698"/>
    <hyperlink ref="AA19" location="P698" display="P698"/>
    <hyperlink ref="AB19" location="P698" display="P698"/>
    <hyperlink ref="AC19" location="P698" display="P698"/>
    <hyperlink ref="AD19" location="P698" display="P698"/>
    <hyperlink ref="AE19" location="P698" display="P698"/>
    <hyperlink ref="AH19" location="P698" display="P698"/>
    <hyperlink ref="AI19" location="P698" display="P698"/>
    <hyperlink ref="AJ19" location="P698" display="P698"/>
    <hyperlink ref="AK19" location="P698" display="P698"/>
    <hyperlink ref="AL19" location="P698" display="P698"/>
  </hyperlinks>
  <printOptions/>
  <pageMargins left="0.2362204724409449" right="0.2362204724409449" top="0.7480314960629921" bottom="0.7480314960629921" header="0.31496062992125984" footer="0.31496062992125984"/>
  <pageSetup fitToWidth="2" fitToHeight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2017-09-18T09:29:50Z</cp:lastPrinted>
  <dcterms:created xsi:type="dcterms:W3CDTF">2006-09-16T00:00:00Z</dcterms:created>
  <dcterms:modified xsi:type="dcterms:W3CDTF">2007-12-31T20:00:03Z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